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  <sheet name="附件2" sheetId="2" r:id="rId2"/>
  </sheets>
  <definedNames>
    <definedName name="_xlnm._FilterDatabase" localSheetId="0" hidden="1">附件1!$A$5:$R$171</definedName>
    <definedName name="_xlnm.Print_Titles" localSheetId="0">附件1!$2:$5</definedName>
  </definedNames>
  <calcPr calcId="144525"/>
</workbook>
</file>

<file path=xl/sharedStrings.xml><?xml version="1.0" encoding="utf-8"?>
<sst xmlns="http://schemas.openxmlformats.org/spreadsheetml/2006/main" count="1859" uniqueCount="604">
  <si>
    <t>附件1：</t>
  </si>
  <si>
    <t>中阳县2024年度衔接资金使用年中调整项目表</t>
  </si>
  <si>
    <t>单位：万元</t>
  </si>
  <si>
    <t>序号</t>
  </si>
  <si>
    <t>项目名称</t>
  </si>
  <si>
    <t>项目
类型</t>
  </si>
  <si>
    <t>二级项目类型</t>
  </si>
  <si>
    <t>项目子类型</t>
  </si>
  <si>
    <t>建设
性质</t>
  </si>
  <si>
    <t>实施
地点</t>
  </si>
  <si>
    <t>建设
工期</t>
  </si>
  <si>
    <t>主管
部门</t>
  </si>
  <si>
    <t>责任
单位</t>
  </si>
  <si>
    <t>建设
单位</t>
  </si>
  <si>
    <t>项目主要建设内容</t>
  </si>
  <si>
    <t>合计</t>
  </si>
  <si>
    <t>受益对象</t>
  </si>
  <si>
    <t>绩效目标</t>
  </si>
  <si>
    <t>户次</t>
  </si>
  <si>
    <t>人次</t>
  </si>
  <si>
    <t>合计148个</t>
  </si>
  <si>
    <t>一、产业发展项目83个</t>
  </si>
  <si>
    <t>(一)黑木耳菌棒奖补项目24个</t>
  </si>
  <si>
    <t>枝柯镇黑木耳
菌棒奖补项目</t>
  </si>
  <si>
    <t>产业发展项目</t>
  </si>
  <si>
    <t>生产
项目</t>
  </si>
  <si>
    <t>种植业
基地</t>
  </si>
  <si>
    <t>新建</t>
  </si>
  <si>
    <t>枝柯镇</t>
  </si>
  <si>
    <t>2024.4-2024.12</t>
  </si>
  <si>
    <t>农业
农村局</t>
  </si>
  <si>
    <t>栽植黑木耳菌棒126.76万棒，补贴标准：0.9元/棒，本次安排0.7元/棒。</t>
  </si>
  <si>
    <t>发展黑木耳产业，带动农户270户667人增收。</t>
  </si>
  <si>
    <t>金罗镇黑木耳
菌棒奖补项目</t>
  </si>
  <si>
    <t>金罗镇</t>
  </si>
  <si>
    <t>栽植黑木耳菌棒45.2万棒，补贴标准：0.9元/棒，本次安排0.7元/棒。</t>
  </si>
  <si>
    <t>发展黑木耳产业，带动农户52户60人增收。</t>
  </si>
  <si>
    <t>武家庄镇黑木耳
菌棒奖补项目</t>
  </si>
  <si>
    <t>武家庄镇</t>
  </si>
  <si>
    <t>栽植黑木耳菌棒450万棒，补贴标准：0.9元/棒，本次安排0.7元/棒。</t>
  </si>
  <si>
    <t>发展黑木耳产业，带动农户1510户4168人增收。</t>
  </si>
  <si>
    <t>下枣林乡黑木耳菌棒奖补项目</t>
  </si>
  <si>
    <t>下枣林乡</t>
  </si>
  <si>
    <t>栽植黑木耳菌棒233.5万棒，补贴标准：0.9元/棒，本次安排0.7元/棒。</t>
  </si>
  <si>
    <t>发展黑木耳产业，带动农户718户1476人增收。</t>
  </si>
  <si>
    <t>暖泉片区黑木耳
菌棒奖补项目</t>
  </si>
  <si>
    <t>暖泉片区</t>
  </si>
  <si>
    <t>暖泉镇</t>
  </si>
  <si>
    <t>栽植黑木耳菌棒365万棒，补贴标准：0.9元/棒，本次安排0.7元/棒。</t>
  </si>
  <si>
    <t>发展黑木耳产业，带动农户163户199人增收。</t>
  </si>
  <si>
    <t>车鸣峪村黑木耳
菌棒奖补项目</t>
  </si>
  <si>
    <t>车鸣峪村</t>
  </si>
  <si>
    <t>栽植黑木耳菌棒186万棒，补贴标准：0.9元/棒，本次安排0.7元/棒。</t>
  </si>
  <si>
    <t>发展黑木耳产业，带动农户94户172人增收。</t>
  </si>
  <si>
    <t>关上村黑木耳
菌棒奖补项目</t>
  </si>
  <si>
    <t>关上村</t>
  </si>
  <si>
    <t>栽植黑木耳菌棒1571.2376万棒，补贴标准：0.9元/棒，本次安排0.7元/棒。应补贴1099.86632，本次安排989.32256.</t>
  </si>
  <si>
    <t>发展黑木耳产业，带动农户744户1422人增收。</t>
  </si>
  <si>
    <t>刘家坪村黑木耳
菌棒奖补项目</t>
  </si>
  <si>
    <t>刘家坪村</t>
  </si>
  <si>
    <t>栽植黑木耳菌棒1230.9936万棒，补贴标准：0.9元/棒，本次安排0.7元/棒。使用衔接资金375.10552万元，绩效评价问题整改资金486.59万元。</t>
  </si>
  <si>
    <t>发展黑木耳产业，带动农户497户889人增收。</t>
  </si>
  <si>
    <t>河底村黑木耳
菌棒奖补项目</t>
  </si>
  <si>
    <t>河底村</t>
  </si>
  <si>
    <t>栽植黑木耳菌棒564万棒，补贴标准：0.9元/棒，本次安排0.7元/棒。</t>
  </si>
  <si>
    <t>发展黑木耳产业，带动农户326户585人增收。</t>
  </si>
  <si>
    <t>弓阳村黑木耳
菌棒奖补项目</t>
  </si>
  <si>
    <t>弓阳村</t>
  </si>
  <si>
    <t>栽植黑木耳菌棒568.44万棒，补贴标准：0.9元/棒，本次安排0.7元/棒。</t>
  </si>
  <si>
    <t>发展黑木耳产业，带动农户320户477人增收。</t>
  </si>
  <si>
    <t>凤尾村黑木耳
菌棒奖补项目</t>
  </si>
  <si>
    <t>凤尾村</t>
  </si>
  <si>
    <t>栽植黑木耳菌棒64万棒，补贴标准：0.9元/棒，本次安排0.7元/棒。</t>
  </si>
  <si>
    <t>发展黑木耳产业，带动农户11户20人增收。</t>
  </si>
  <si>
    <t>2023年车鸣峪村黑木耳菌棒第二批奖补项目</t>
  </si>
  <si>
    <t>续建</t>
  </si>
  <si>
    <t>投资15.55万元，对2023年311万棒黑木耳菌棒进行奖补，补贴标准：0.9元/棒。2023年已补助0.85元/棒，2024年安排补助0.05元/棒。</t>
  </si>
  <si>
    <t>发展黑木耳产业，带动农户6户18人增收。</t>
  </si>
  <si>
    <t>2023年关上村黑木耳菌棒第二批奖补项目</t>
  </si>
  <si>
    <t>投资70.79016万元，对2023年1415.8032万棒黑木耳菌棒进行奖补，补贴标准：0.9元/棒。2023年已补助0.85元/棒，2024年安排补助0.05元/棒。</t>
  </si>
  <si>
    <t>发展黑木耳产业，带动48户120人增收。</t>
  </si>
  <si>
    <t>2023年刘家坪村黑木耳菌棒第二批奖补项目</t>
  </si>
  <si>
    <t>投资41.236万元，对2023年934.72万棒黑木耳菌棒进行奖补，补贴标准：0.9元/棒。2023年已补助0.85元/棒，2024年安排补助0.05元/棒。</t>
  </si>
  <si>
    <t>发展黑木耳产业，带动36户87人增收。</t>
  </si>
  <si>
    <t>2023年弓阳村黑木耳菌棒第二批奖补项目</t>
  </si>
  <si>
    <t>投资25.5613万元，对2023年511.226万棒黑木耳菌棒进行奖补，补贴标准：0.9元/棒。2023年已补助0.85元/棒，2024年安排补助0.05元/棒。</t>
  </si>
  <si>
    <t>发展黑木耳产业，带动30户56人增收。</t>
  </si>
  <si>
    <t>2023年河底村黑木耳菌棒第二批奖补项目</t>
  </si>
  <si>
    <t>投资25.2703万元，对2023年505.406万棒黑木耳菌棒进行奖补，补贴标准：0.9元/棒。2023年已补助0.85元/棒，2024年安排补助0.05元/棒。</t>
  </si>
  <si>
    <t>发展黑木耳产业，带动9户20人增收。</t>
  </si>
  <si>
    <t>2023年凤尾村黑木耳菌棒第二批奖补项目</t>
  </si>
  <si>
    <t>投资0.65万元，对2023年13万棒黑木耳菌棒进行奖补，补贴标准：0.9元/棒。2023年已补助0.85元/棒，2024年安排补助0.05元/棒。</t>
  </si>
  <si>
    <t>发展黑木耳产业，带动1户3人增收。</t>
  </si>
  <si>
    <t>2023年暖泉片区黑木耳菌棒第二批奖补项目</t>
  </si>
  <si>
    <t>投资16.85万元，对2023年337万棒黑木耳菌棒进行奖补，补贴标准：0.9元/棒。2023年已补助0.85元/棒，2024年安排补助0.05元/棒。</t>
  </si>
  <si>
    <t>发展黑木耳产业，带动14户40人增收。</t>
  </si>
  <si>
    <t>2023年枝柯镇黑木耳菌棒奖补项目</t>
  </si>
  <si>
    <t>三角庄村</t>
  </si>
  <si>
    <t>2023年共种植黑木耳菌棒1605500棒，按照0.1元/棒补助。</t>
  </si>
  <si>
    <t>设置就业岗位，带动群众增收，预计人均增收1500元。</t>
  </si>
  <si>
    <t>2023年下枣林乡黑木耳种植规模奖补项目</t>
  </si>
  <si>
    <t>对种植规模超过50万棒的种植户进行奖补，超50万部分有1户84万棒，奖补标准：超过50万部分，每超1万奖补1000元。</t>
  </si>
  <si>
    <t>发展黑木耳产业，带动农户增收</t>
  </si>
  <si>
    <t>2023年暖泉镇黑木耳种植规模
奖补项目</t>
  </si>
  <si>
    <t>对种植规模超过50万棒的种植户进行奖补，超50万部分共14户1073.114万棒。奖补标准：超过50万部分，每超1万奖补1000元。</t>
  </si>
  <si>
    <t>发展黑木耳产业，带动14户30人增收。</t>
  </si>
  <si>
    <t>2023年武家庄镇黑木耳种植规模奖补项目</t>
  </si>
  <si>
    <t>对种植规模超过50万棒的种植户进行奖补，超50万部分共3户菌棒170万棒。奖补标准：超过50万部分，每超1万奖补1000元。</t>
  </si>
  <si>
    <t>发展黑木耳产业，带动26户34人增收。</t>
  </si>
  <si>
    <t>废弃菌棒回收
利用奖励项目</t>
  </si>
  <si>
    <t>各乡镇</t>
  </si>
  <si>
    <t>2023.11
-2024.5</t>
  </si>
  <si>
    <t>回收处理2023年废弃菌棒4835万棒。每棒奖励0.03元。</t>
  </si>
  <si>
    <t>促进黑木耳产业高效健康发展，打造农民增收致富新型产业，辐射带动周边农户通过劳务用工户均增收1000元以上。</t>
  </si>
  <si>
    <t>企业销售菌棒
奖励项目</t>
  </si>
  <si>
    <t>产业发
展项目</t>
  </si>
  <si>
    <t>我县菌棒生产厂销售给本地种植户的，每棒奖励0.06元；销售给其他地区种植户的，每棒奖励0.03元。本次安排100万元。</t>
  </si>
  <si>
    <t>鼓励企业发展黑木耳产业，通过黑木耳种植、劳务用工就近就业等方式带动农户增收。</t>
  </si>
  <si>
    <t>（二）种植项目13个</t>
  </si>
  <si>
    <t>香菇种植项目</t>
  </si>
  <si>
    <t>2024.4-2024.10</t>
  </si>
  <si>
    <t>种植香菇191.1336万棒，奖补标准：1.8元/棒。</t>
  </si>
  <si>
    <t>带动区域经济发展和群众脱贫致富。可直接解决就业人员60人，可带动53户脱贫户，使脱贫户户均增收5000 元。</t>
  </si>
  <si>
    <t>2023年香菇种植
项目</t>
  </si>
  <si>
    <t>2023.7-2023.11</t>
  </si>
  <si>
    <t>投资102.06万元，对2023年度验收数量56.7万棒进行奖补，奖补标准：1.8元/棒。已支付40.7318万元，本次安排61.33万元。</t>
  </si>
  <si>
    <t>带动区域经济发展和群众增收致富。可直接解决就业人员54人，带动54户农户户均增收5000元。</t>
  </si>
  <si>
    <t>暖泉镇刘家坪村新建100万棒香菇基地项目</t>
  </si>
  <si>
    <t>总投资610万元，新建71个香菇大棚，配套建设园区道路、供水管路、生产用房等附属工程。补助100万元。</t>
  </si>
  <si>
    <t>基地附近农户270户680人通过就近种植香菇以及在香菇基地进行香菇采摘、搬运、挑选、分装等方式增收，同时带动村集体增收6万元。</t>
  </si>
  <si>
    <t>羊肚菌种植项目</t>
  </si>
  <si>
    <t>刘家坪村
刘家庄村</t>
  </si>
  <si>
    <t>2023.11-2024.5</t>
  </si>
  <si>
    <t>种植羊肚菌63.28亩，奖补标准：5000元/亩。</t>
  </si>
  <si>
    <t>促进农业产业多元化发展，壮大主导产业，39户农户通过种植、就近务工实现增收。</t>
  </si>
  <si>
    <t>宁乡镇核桃林下、光伏下种植
奖补项目</t>
  </si>
  <si>
    <t>宁乡镇</t>
  </si>
  <si>
    <t>在核桃树底下种植土豆，豆类，中药材等农作物2500亩。补贴标准：低杆作物200元/亩，中药材400元/亩。</t>
  </si>
  <si>
    <t>发展林下、光伏下种植产业，带动856户1136人增收。</t>
  </si>
  <si>
    <t>金罗镇核桃林下、光伏下种植
奖补项目</t>
  </si>
  <si>
    <t>在核桃林下、光伏下种植低杆作物6910.53亩、中药材11亩。补贴标准：低杆作物200元/亩，中药材400元/亩。</t>
  </si>
  <si>
    <t>发展林下、光伏下种植产业，带动2067户6305人增收。</t>
  </si>
  <si>
    <t>暖泉镇核桃林下、光伏下种植
奖补项目</t>
  </si>
  <si>
    <t>2024.4-2024.11</t>
  </si>
  <si>
    <t>在核桃林下、光伏下种植低杆作物、中药材4247.2亩。补贴标准：低杆作物200元/亩，中药材400元/亩。</t>
  </si>
  <si>
    <t>发展林下、光伏下种植产业，带动1000户2600人增收。</t>
  </si>
  <si>
    <t>武家庄镇核桃林下、光伏下种植奖补项目</t>
  </si>
  <si>
    <t>在核桃林下、光伏下种植低杆作物6669.76亩，中药材132.5亩。补贴标准：低杆作物200元/亩，中药材400元/亩。</t>
  </si>
  <si>
    <t>发展林下、光伏下种植产业，带动1294户3415人增收。</t>
  </si>
  <si>
    <t>下枣林乡核桃林下、光伏下种植奖补项目</t>
  </si>
  <si>
    <t>在核桃林下、光伏下种植低杆作物4107.2亩、中药材1.4亩。补贴标准：低杆作物200元/亩，中药材400元/亩。</t>
  </si>
  <si>
    <t>发展林下、光伏下种植产业，带动1101户2735人增收。</t>
  </si>
  <si>
    <t>刘家圪垛村辣椒种植补贴项目</t>
  </si>
  <si>
    <t>刘家圪垛村</t>
  </si>
  <si>
    <t>种植辣椒150亩，补贴标准：2000元/亩。</t>
  </si>
  <si>
    <t>发展辣椒种植产业，带动30户75人通过务工人均增加收入2000元。</t>
  </si>
  <si>
    <t>暖泉镇特色辣椒种植补贴项目</t>
  </si>
  <si>
    <t>暖泉村、青楼村、沙塘村、雷家庄村</t>
  </si>
  <si>
    <t>种植辣椒857.1亩，补贴标准：2000元/亩。</t>
  </si>
  <si>
    <t>发展辣椒种植产业，带动农户增收。</t>
  </si>
  <si>
    <t>郝家畔村特色
辣椒种植补贴
项目</t>
  </si>
  <si>
    <t>郝家畔村</t>
  </si>
  <si>
    <t>辣椒种植60.97亩，补贴标准：2000元/亩。</t>
  </si>
  <si>
    <t>发展辣椒种植产业，带动农户98户200人实现增收。</t>
  </si>
  <si>
    <t>下枣林乡辣椒种植补贴项目</t>
  </si>
  <si>
    <t>吴家峁村</t>
  </si>
  <si>
    <t>种植辣椒57.5亩，补贴标准：2000元/亩</t>
  </si>
  <si>
    <t>发展辣椒种植产业，带动农户增收</t>
  </si>
  <si>
    <t>（三）养殖项目8个</t>
  </si>
  <si>
    <t>生猪圈舍补贴
项目</t>
  </si>
  <si>
    <t>养殖业
基地</t>
  </si>
  <si>
    <t>2023.12-2024.11</t>
  </si>
  <si>
    <t>投资400万元，用于补贴2023年12月-2024年11月新建/改扩建圈舍建设项目，鼓励养殖户扩大规模、增加投入，补助标准：存栏1000头以上规模场，新建或扩建圈舍（补贴标准：200元/㎡），畜禽粪污资源化利用补贴（补贴标准：5万元/户）；存栏3000头以上规模场，新建或扩建圈舍（补贴标准：260元/㎡），畜禽粪污资源化利用补贴（补贴标准：10万元/户）；存栏5000头以上规模场，新建或扩建圈舍（补贴标准：320元/㎡），畜禽粪污资源化利用补贴（补贴标准：50万元/户）。本次安排377.59053万元。</t>
  </si>
  <si>
    <t>发展生猪产业，带动130户280人农户增收。</t>
  </si>
  <si>
    <t>生猪商品猪补贴
项目</t>
  </si>
  <si>
    <t>总投资1200万元用于补贴2023年12月-2024年11月商品肥猪出栏，鼓励养殖户扩大规模、增加投入，补贴标准：80元/头。年初已安排736.57万元，本次新增216.246万元。</t>
  </si>
  <si>
    <t>发展生猪产业，带动农户120户270人增收。</t>
  </si>
  <si>
    <t>生猪仔猪补贴
项目</t>
  </si>
  <si>
    <t>总投资420万元，用于补贴2023年12月-2024年11月仔猪出栏，鼓励养殖户扩大规模、增加投入，补贴标准：30元/头。本年度安排82.587万元。</t>
  </si>
  <si>
    <t>发展生猪产业，带动农户80户200人增收。</t>
  </si>
  <si>
    <t>肉羊养殖补贴
项目</t>
  </si>
  <si>
    <t>2024.1-
2024.11</t>
  </si>
  <si>
    <t>投资26.175万元，用于2024年1月-2024年12月肉羊养殖补贴。补贴标准：存栏规模达到100只以上的养羊场，以50元/只奖补(以投保数为准)。</t>
  </si>
  <si>
    <t>发展肉羊养殖产业，带动农户147户364人增收，户均增收2200元。村集体增收164.9万元。</t>
  </si>
  <si>
    <t>肉羊繁育养殖
产业帮扶基地
补助项目</t>
  </si>
  <si>
    <t>阳坡村</t>
  </si>
  <si>
    <t>2024.3-2024.11</t>
  </si>
  <si>
    <t>总投资8000万元，建设年产8万吨反刍饲料加工车间，饲料车间，成品车间、化验室、库房、原料库。补助200万元。</t>
  </si>
  <si>
    <t>项目建成后，通过流转6个自然村的2800多亩土地，同时带动脱贫户50余人就近就业。</t>
  </si>
  <si>
    <t>贺家焉村林麝养殖建设项目</t>
  </si>
  <si>
    <t>贺家焉村</t>
  </si>
  <si>
    <t>总投资490万元，修建饲养圈舍500m²,活动场地1200m²,饲料加工车间l00m², 兽医室、消毒室、办公生活用房ll0m², 前期整地、场地道路硬化、屋顶防水处理、水电、300m³蓄水池、围网围墙等附属配套工程和设备的购置安装以及种麝的购置。补助39万元。</t>
  </si>
  <si>
    <t>该项目全部投产后，可带动农户7户15人参与种植、加工，通过劳务用工就近就业，户均增收5000元，带动村集体增收2.34万元。</t>
  </si>
  <si>
    <t>衡昶林麝养殖场
建设项目</t>
  </si>
  <si>
    <t>韩家庄村</t>
  </si>
  <si>
    <t>2024.1-2024.11</t>
  </si>
  <si>
    <t>总投资300万元，新建圈舍20间，扩建50间，年出栏100头，新建办公区140㎡及存料房、晾晒草房150㎡，今年扩建产房及医疗室50㎡，圈舍房顶搭建彩钢，圈舍内钻砌隔墙、周围及顶部安装防护网、地面平整、水电路铺设、采暖消防设施设备、院落硬化及附属工程、监控设施设备购置等。补助24万元。</t>
  </si>
  <si>
    <t>可解决周边村民20余人就业务工，带动村民转型发展林麝养殖，免费提供技术支撑，带动村集体增收1.44万元。</t>
  </si>
  <si>
    <t>弓阳村雾雨沟林麝驯养繁育厂
项目</t>
  </si>
  <si>
    <t>2024.3-2024.10</t>
  </si>
  <si>
    <t>总投资400万元，修建饲养圈舍300㎡，活动场地1000㎡，其他附属配套工程330㎡，水电设施设备的购置安装等。补助32万元。</t>
  </si>
  <si>
    <t>就业产业带动：向基地附近农户采购胡萝卜、白萝卜、南瓜、榆树叶等饲料饲草；雇用本村农户饲养林麝及维护基地等，可带动周边9户18人增收，户均增收5000元。与村集体签订协议，带动村集体增收1.92万元。</t>
  </si>
  <si>
    <t>（四）林草基地建设7个</t>
  </si>
  <si>
    <t>中阳县2023年
经济林（核桃）
品种改良项目</t>
  </si>
  <si>
    <t>林草基地建设</t>
  </si>
  <si>
    <t>武家焉村
米家塌村
吴家峁村
石口头村
刘家圪垛村
郝家疙瘩村
青楼村</t>
  </si>
  <si>
    <t>林业局</t>
  </si>
  <si>
    <t>中阳县2023年经济林（核桃）品种改良项目建设内容为核桃品种改良，实施年度为两年。2023年完成6000亩的品种改良任务；2024年完成6000亩的定型修剪，开角拉枝任务。具体内容为：品种改良。该项目亩投资1080元，总投资648万元，2023年已安排318.4万元，2024年安排329.6万元。</t>
  </si>
  <si>
    <t>推进核桃提质增效，持续稳定增加农民收入，进一步巩固脱贫成果。带动就业90人以上，带动就业增收210万元以上，五年后预计每年带动增收360万元。</t>
  </si>
  <si>
    <t>经济林（核桃）品种改良配套
肥料项目</t>
  </si>
  <si>
    <t>金罗镇武家焉；下枣林乡吴家峁村、米家塌（韩家坡）村；武家庄石口头村、郝家圪塔村、刘家圪垛村；暖泉镇青楼村</t>
  </si>
  <si>
    <t>2024.1-2024.12</t>
  </si>
  <si>
    <t>对6000亩核桃品种改良区域的核桃经济林进行施肥任务，保证核桃树正常生长发育达到高产、稳产、优质的目标。补助标准：470元/亩。</t>
  </si>
  <si>
    <t>通过施肥保证核桃树正常生长发育达到高产、稳产、优质的目标，实现增收。</t>
  </si>
  <si>
    <t>上垣村经济林（核桃）品种
改良项目</t>
  </si>
  <si>
    <t>上垣村</t>
  </si>
  <si>
    <t>核桃经济林品种改良1910亩，补贴标准：1080元/亩，每芽4.5元，预计每亩30株，每株8芽（嫁接30株/亩，亩均不超过240株），机耕补贴标准：70元/亩，总投资219.65万元，2023年已安排154万元，2024年安排65.65万元。</t>
  </si>
  <si>
    <t>经济林（核桃）品种改良，带动89户232人增收。</t>
  </si>
  <si>
    <t>2023年国营林场
灌木林地改培
项目</t>
  </si>
  <si>
    <t>县国营林场太山店管护区麻虎墕和石朋头管护区柳梅沟</t>
  </si>
  <si>
    <t>国营林场</t>
  </si>
  <si>
    <t>灌木林地造林项目总面积1000亩。改培方式为带状改培，8米一带。割灌带5米，保留带3米，在割灌带内栽植油松、辽东栎两行，每亩110株。总投资147万元，2023年已安排103万元,2024年安排44万元。</t>
  </si>
  <si>
    <t>通过开展灌木林地改培项目，达到提高林地生态防护效益的同时带动周边18户脱贫人口，人均增收1.5万元以上。</t>
  </si>
  <si>
    <t>2024年灌木林地改培项目</t>
  </si>
  <si>
    <t>国营林场神干梁、麻虎墕</t>
  </si>
  <si>
    <t>2024.6-2025.8</t>
  </si>
  <si>
    <t>总投资120万元，灌木林地造林总面积1000亩。其改培方式为带状改培，8米一带。割灌带5米，保留带3米，在割灌带内栽植油松两行，每亩110株。2024年安排84万元。</t>
  </si>
  <si>
    <t>通过利用脱贫攻坚造林专业合作社开展灌木林地改培项目，达到提高林地生态防护效益的同时带动周边12户脱贫人口，人均增收2万元以上。</t>
  </si>
  <si>
    <t>2023年度国营林场省级森林经营试点项目</t>
  </si>
  <si>
    <t>石朋头
管护区
新龙峁沟</t>
  </si>
  <si>
    <t>总投资50万元，用于省级森林经营试点项目森林抚育2000亩,2023年已安排35万元，2024年安排15万元。</t>
  </si>
  <si>
    <t>通过开展森林经营试点项目，达到提高林地生态防护效益的同时带动周边16户脱贫人口，人均增收2万元以上。</t>
  </si>
  <si>
    <t>国家储备林及
林业扶贫项目</t>
  </si>
  <si>
    <t>国营林场军山管护区</t>
  </si>
  <si>
    <t>作业面积3000亩。其中：采用现有林改培措施的林分作业面积1000亩；采用森林抚育措施的林分作业面积2000亩。补助标准：改培1000亩，每亩投资987元；抚育2000亩，每亩投资757元。</t>
  </si>
  <si>
    <t>通过利用脱贫攻坚造林专业合作社开展储备林项目，达到提高林地生态防护效益的同时带动周边25户脱贫人口，人均增1.8万元以上。</t>
  </si>
  <si>
    <t>（五）光伏电站建设2个</t>
  </si>
  <si>
    <t>雷家庄村屋顶
光伏电站项目</t>
  </si>
  <si>
    <t>光伏电站建设</t>
  </si>
  <si>
    <t>雷家庄村</t>
  </si>
  <si>
    <t>发展和改革局</t>
  </si>
  <si>
    <t>总投资100万元，雷家庄村委大院屋顶建设1000平太阳能发电光伏板及变压器等配套发电设施。本次安排80万元。</t>
  </si>
  <si>
    <t>带动村集体增收15万元，用于发展村级公益事业及农户奖励奖补 ，提升村级治理水平。</t>
  </si>
  <si>
    <t>金罗镇乡村振兴产业帮扶公建屋顶光伏发电项目</t>
  </si>
  <si>
    <t>涉及村委</t>
  </si>
  <si>
    <t>总投资1500万元，用于覆盖张子山移民小区、北坡移民小区、西坡移民小区等20多个村委大院、小学、戏台、红白理事会等公共屋顶及闲置适宜空地建设6802.547KW光伏电站。本次安排750万元。</t>
  </si>
  <si>
    <t>带动12个村集体经济增收共120万元，带动年均收入不达1万元的脱贫户、监测对象增收1000元。</t>
  </si>
  <si>
    <t>（六）加工流通项目5个</t>
  </si>
  <si>
    <t>刘家坪村山民
种植专业合作社农产品仓储保鲜冷链基础设施
建设项目</t>
  </si>
  <si>
    <t>加工流通项目</t>
  </si>
  <si>
    <t>农产品仓储保鲜冷链基础设施建设</t>
  </si>
  <si>
    <t>总投资23万元，用于农产品仓储保鲜冷链基础设施建设，建设内容为：120㎡冷库地板基础、260m³冷库本体、制冷机组。补助标准：新建奖补7.49万元、配套设施奖补0.75万元。补助8.24万元。</t>
  </si>
  <si>
    <t>通过该项目的实施，进一步带动周边群众增收致富，可带动脱贫户6户16人，户均增收6000元。</t>
  </si>
  <si>
    <t>上垣村农产品
仓储保鲜冷链
基础设施建设
项目</t>
  </si>
  <si>
    <t>总投资12万元，用于农产品仓储保鲜冷链基础设施建设，建设内容为：40㎡冷库地板基础、125m³冷库本体、制冷机组。补助标准：新建奖补3.99万元、配套设施奖补0.4万元。补助4.39万元。</t>
  </si>
  <si>
    <t>通过该项目的实施，进一步带动周边群众增收致富，可带动脱贫户5户10人，户均增收6000元。</t>
  </si>
  <si>
    <t>青楼村农产品仓储保鲜冷链基础设施建设项目</t>
  </si>
  <si>
    <t>青楼村</t>
  </si>
  <si>
    <t>通过该项目的实施，进一步带动周边群众增收致富，可带动脱贫户5户14人，户均增收6000元。</t>
  </si>
  <si>
    <t>武家庄村农牧产品生态产业链
合作社项目</t>
  </si>
  <si>
    <t>产地初加工和精深加工</t>
  </si>
  <si>
    <t>武家庄村</t>
  </si>
  <si>
    <t>总投资307.4万元，占地4.2亩，基础厂房2座、办公区域建设200㎡，硬化场地3500㎡、农业基建化设备、农业产后设备，农业精选设备等，补助50万元。</t>
  </si>
  <si>
    <t>项目建成后将吸收村内剩余劳动力就近务工，保价收购周边500户农户农产品，带动群众增收，壮大村集体经济增收3万元。</t>
  </si>
  <si>
    <t>刘家庄村木耳西红柿酱加工项目</t>
  </si>
  <si>
    <t>刘家庄村</t>
  </si>
  <si>
    <t>总投资398万元，用于建设500㎡（建筑面积）木耳西红柿加工车间建筑面积及附属设施，购买全自动加工设备一套。补助70万元。</t>
  </si>
  <si>
    <t>项目实施后，可带动农户17户27人，脱贫户10户14人，监测户1户2人，户均增收9928元。壮大村集体经济增收4.2万元。</t>
  </si>
  <si>
    <t>（七）配套基础设施项目13个</t>
  </si>
  <si>
    <t>宣化庄村新建及硬化核桃园区
道路项目</t>
  </si>
  <si>
    <t>配套基础设施项目</t>
  </si>
  <si>
    <t>产业园（区）</t>
  </si>
  <si>
    <t>宣化庄村</t>
  </si>
  <si>
    <t>交通局</t>
  </si>
  <si>
    <t>新建及硬化核桃园区道路1.4公里、宽3.5米、厚0.18米混凝土路面，新建排水沟、波形护栏。</t>
  </si>
  <si>
    <t>方便群众生产生活出行，保障核桃园区生产需要，带动群众增收。</t>
  </si>
  <si>
    <t>岳家山村核桃园区道路维修项目</t>
  </si>
  <si>
    <t>岳家山村</t>
  </si>
  <si>
    <t>修补硬化路面约2千余㎡、修砌排水渠800m、拦水带2500余米、消除安全隐患地段需整理土方5千余方。</t>
  </si>
  <si>
    <t>武家庄镇刘家庄村脑畔园核桃园区道路维修项目</t>
  </si>
  <si>
    <t>刘家庄村脑畔园核桃园区20米长、20米宽道路维修，去除断裂层回填压实路基础、设置挡墙15m长，8m高，预估浆砌方量270m3，回填土方：5300m3及排水，水泥硬化路面等。</t>
  </si>
  <si>
    <t>恢复核桃园区道路交通，为村民往返核桃园区提供便利，方便村民日常管护，实现增效增产增收。</t>
  </si>
  <si>
    <t>苏北线直达河底村落家坡养殖基地道路建设项目</t>
  </si>
  <si>
    <t>道路新建全长约1200米 ，路面宽4米 ，新建排水沟、 波形护栏及太阳能路灯。</t>
  </si>
  <si>
    <t>项目建成后改善苏北直达落家坡养殖基地生产运输条件，畅通“产业路”，辐射庄稼地约220亩，方便农户种养殖。</t>
  </si>
  <si>
    <t>枣坪村田间道路修建项目</t>
  </si>
  <si>
    <t>枣坪村</t>
  </si>
  <si>
    <t>硬化枣坪村田间道路2.5公里，宽3.5米。</t>
  </si>
  <si>
    <t>完善基础设施建设，方便98户241人生产生活。</t>
  </si>
  <si>
    <t>宁乡镇冯家岭村产业路建设项目</t>
  </si>
  <si>
    <t>冯家岭村</t>
  </si>
  <si>
    <t>修建长度为1公里的产业路，配套护栏、排水沟。</t>
  </si>
  <si>
    <t>进一步完善本村基础设施，改善人居环境和交通条件，保障村民出行安全，促进产业发展。</t>
  </si>
  <si>
    <t>石口头村光伏基地道路硬化工程项目</t>
  </si>
  <si>
    <t>石口头村</t>
  </si>
  <si>
    <t>硬化长1公里、宽3.5米，厚度16厘米的路及附属工程。</t>
  </si>
  <si>
    <t>完善基础设施建设，方便光伏基地管理管护。</t>
  </si>
  <si>
    <t>武家庄村燕家庄-留慈核桃园区道路建设项目</t>
  </si>
  <si>
    <t>硬化燕家庄到留慈核桃园区道路3.3公里，宽3.5米，配套排水及安防设施。</t>
  </si>
  <si>
    <t>方便老百姓，对该区域耕地以及经济林进行更好的管理管护，促进老百姓增收。</t>
  </si>
  <si>
    <t>金罗镇高家沟
道路工程项目</t>
  </si>
  <si>
    <t>高家沟村</t>
  </si>
  <si>
    <t>2024.3-
2024.12</t>
  </si>
  <si>
    <t>起点与乡道相交，终点位于空心手工挂面有限公司大门口，道路全长1.001千米路基、路面、桥涵、交叉、交通等沿线设施。</t>
  </si>
  <si>
    <t>改善人居环境和交通条件，保障村民出行安全，促进产业发展。</t>
  </si>
  <si>
    <t>青楼村木耳园区大棚改造项目</t>
  </si>
  <si>
    <t>维修原木耳棚28个（结构利用原材料），深井泵及配套电3套、新建晾晒棚8个、 配套园区遮阳布、篷布、喷灌等设施。</t>
  </si>
  <si>
    <t>项目完成后，解决了该基地28栋木耳大棚的正常运营。拓宽了项目地村民创业就业渠道，促进了黑木耳特色农业的发展，可以解决周边村民30余人就近务工，人均增收2500元，村集体经济可增收8.4万元。</t>
  </si>
  <si>
    <t>刘家庄村木耳西红柿酱变压器
安装项目</t>
  </si>
  <si>
    <t>安装300KV变压器1台及配套设施，供木耳西红柿酱加工厂配套使用。</t>
  </si>
  <si>
    <t>项目实施后，可带动农户17户27人，人均增收9928元，同时可壮大村集体经济。</t>
  </si>
  <si>
    <t>武家庄村后垣小组产业配套项目</t>
  </si>
  <si>
    <t>水利局</t>
  </si>
  <si>
    <t>新建深井1眼、蓄水池1座及配套上下水管路、变压器及相关附属设施。</t>
  </si>
  <si>
    <t>可解决后垣小组垣上经济林灌溉问题，使经济林提质增效，促进群众增收。</t>
  </si>
  <si>
    <t>暖泉村
产业配套项目</t>
  </si>
  <si>
    <t>暖泉村</t>
  </si>
  <si>
    <t>钻井1处及配套机泵房、线路等。</t>
  </si>
  <si>
    <t>保障村内生产生活用水，促进产业发展。</t>
  </si>
  <si>
    <t>（八）金融保险配套项目2个</t>
  </si>
  <si>
    <t>小额信贷贴息
项目</t>
  </si>
  <si>
    <t>金融保险配套项目</t>
  </si>
  <si>
    <t>小额贷款贴息</t>
  </si>
  <si>
    <t>投入222.9万元，对建档立卡脱贫户、监测户进行小额信贷贴息。</t>
  </si>
  <si>
    <t>助推脱贫户发展产业稳定增收。</t>
  </si>
  <si>
    <t>“木耳贷”贴息项目</t>
  </si>
  <si>
    <t>对2023年因资金需求贷款的本地种植户予以贷款支持，县财政按银行贷款利率的50%予以贴息奖补;对种植户为监测户的，县财政按银行贷款利率的100%予以贴息奖补。贴息奖补时限最长不超过8个月。</t>
  </si>
  <si>
    <t>引导和鼓励种植户通过贷款发展木耳产业，助力木耳产业发展。</t>
  </si>
  <si>
    <t>（九）新型农村集体经济发展项目9个</t>
  </si>
  <si>
    <t>三角庄村养殖小区示范项目
（一期）</t>
  </si>
  <si>
    <t>新型农村集体经济发展项目</t>
  </si>
  <si>
    <t>组织部</t>
  </si>
  <si>
    <t>总投资500万元，在闫家峪村新建牛棚一座。本次安排150万元。</t>
  </si>
  <si>
    <t>项目带动脱贫户5户8人、监测户11户21人增收，村集体增收3万余元。</t>
  </si>
  <si>
    <t>张家沟村委
烤馍馍厂建设
项目</t>
  </si>
  <si>
    <t>张家沟村</t>
  </si>
  <si>
    <t>修建23.5m×13m馒头厂房一座，建筑面积305.5m²，地上一层，采用条形放大基础，砖混结构主体，钢结构屋顶，内部配套安装水、暖、电等全部基础设施；对现有旧建筑墙面、院地面等进行修缮。采购馒头加工设备一套。</t>
  </si>
  <si>
    <t>项目建成后村集体每年可增收5万元，吸纳脱贫户10户20人就业。</t>
  </si>
  <si>
    <t>师庄村村集体经济壮大扶持资金项目</t>
  </si>
  <si>
    <t>师庄村</t>
  </si>
  <si>
    <t>总投资70万元，用于购置相关农机设备。</t>
  </si>
  <si>
    <t>带动22户47人户均增收1000元。</t>
  </si>
  <si>
    <t>青楼村辣椒加工厂配套工程</t>
  </si>
  <si>
    <t>完成加工厂厂房内隔墙安装地面平整及地坪漆处理、水电路铺设、采暖消防设施、加工厂房后墙加固、加工厂院落硬化及附属工程、化验室建设及配套的设施设备购置等，完成150㎡烘干房建设及配套设施设备。</t>
  </si>
  <si>
    <t>一是将带动农户发展辣椒产业，拓展农户的增收渠道，带动全村的农民致富；二是壮大村集体经济；三是带动村内劳动力就近就业务工。项目建成后，村集体经济年均增收3万元，脱贫户户均增收2000元。</t>
  </si>
  <si>
    <t>村集体经济壮大扶持资金项目</t>
  </si>
  <si>
    <t>村集体购买20只梅花鹿，委托村内养殖大户进行代养，增加村集体收入。</t>
  </si>
  <si>
    <t>发展梅花鹿养殖产业，带动村集体经济增收。</t>
  </si>
  <si>
    <t>神圪垯村体能
拓展研学训练
基地项目</t>
  </si>
  <si>
    <t>神圪垯村</t>
  </si>
  <si>
    <t>在神圪垯村修建体能拓展研学基地，包括体能拓展器材、监控安装，内部小道的铺设及安全防护设施等。</t>
  </si>
  <si>
    <t>项目建成后，预计每年有上万人次的研学资源，争取成为市县挂牌研学基地，带动劳动力20户30余人就近就业，实现138户373人受益，同时带动村集体增收12万余元。</t>
  </si>
  <si>
    <t>贺家焉村农副
产品加工</t>
  </si>
  <si>
    <r>
      <rPr>
        <sz val="11"/>
        <rFont val="宋体"/>
        <charset val="134"/>
      </rPr>
      <t>修建</t>
    </r>
    <r>
      <rPr>
        <sz val="11"/>
        <rFont val="宋体"/>
        <charset val="0"/>
      </rPr>
      <t>550</t>
    </r>
    <r>
      <rPr>
        <sz val="11"/>
        <rFont val="宋体"/>
        <charset val="134"/>
      </rPr>
      <t>平米厂房，购买加工设备、包装设备。</t>
    </r>
  </si>
  <si>
    <t>带动村集体经济增收，按村集体资金投入的6%,保底增收。</t>
  </si>
  <si>
    <t>塔上村股份经济合作社渔场建设项目</t>
  </si>
  <si>
    <t>塔上村</t>
  </si>
  <si>
    <t>修建5000立方米鱼塘1座及配套设施。</t>
  </si>
  <si>
    <t>增加村集体收入，带动脱贫户增收。</t>
  </si>
  <si>
    <t>塔上村
肉牛养殖项目</t>
  </si>
  <si>
    <t>总投资70万元，占地面积8亩，建设牛舍1座、饲料储存车间1座、氨化池1个、库房1间及相关附属配套设施设备，2023年已安排35万元，2024年安排35万元。</t>
  </si>
  <si>
    <t>大力发展乡村产业，带动52户96人受益，每年带动村集体增收2万元。</t>
  </si>
  <si>
    <t>三、乡村建设行动61个</t>
  </si>
  <si>
    <t>（一）农村供水保障设施31个</t>
  </si>
  <si>
    <t>宁乡镇
安全饮水维修
工程项目</t>
  </si>
  <si>
    <t>乡村建设行动</t>
  </si>
  <si>
    <t>农村基础设施</t>
  </si>
  <si>
    <t>农村供水保障设施建设</t>
  </si>
  <si>
    <t>对宁乡镇冯家岭村水源地安全饮水水池的养护维修，包括1座水房的清淤与维修，以及对蓄水池的维修。</t>
  </si>
  <si>
    <t>项目实施后，可保障群众安全饮水，带动241户605人受益。</t>
  </si>
  <si>
    <t>金罗镇
安全饮水维修
工程项目</t>
  </si>
  <si>
    <t>对辖区内农村饮水工程进行维修养护。对水源、输水管道、水处理设施等进行巡检，有问题的进行维修，饮水工程中的各种设备，如泵站、过滤设备等进行维护保养工作，包括清洗、润滑、更换易损件等，以确保设备的正常运行和延长使用寿命。</t>
  </si>
  <si>
    <t>项目实施后，可保障群众安全饮水，带动2000户6000人受益。</t>
  </si>
  <si>
    <t>枝柯镇
安全饮水维修
工程项目</t>
  </si>
  <si>
    <t>对辖区内农村饮水工程进行维修养护。根据实际摸排情况，进行水管网更换或蓄水池建设等。</t>
  </si>
  <si>
    <t>项目实施后，可保障群众安全饮水，带动1000户2000人受益。</t>
  </si>
  <si>
    <t>暖泉镇
安全饮水维修
工程项目</t>
  </si>
  <si>
    <t>武家庄镇
安全饮水维修
工程项目</t>
  </si>
  <si>
    <t>对辖区内存在饮水问题的农村饮水工程设备、管路等进行维修养护。</t>
  </si>
  <si>
    <t>下枣林乡
安全饮水维修
工程项目</t>
  </si>
  <si>
    <t>新建罗家焉村上枣林小组250m³蓄水池1座，新建管道110米；米家塌村饮水入户及配套设施。</t>
  </si>
  <si>
    <t>水质提升项目</t>
  </si>
  <si>
    <t>为部分村安装次氯酸钠发生器消毒设备，该设备每月最少可净化3万方水。</t>
  </si>
  <si>
    <t>保障7800户16000人的饮水水质安全。</t>
  </si>
  <si>
    <t>上庄村上庄小组饮水管网改造
二期工程项目</t>
  </si>
  <si>
    <t>上庄村</t>
  </si>
  <si>
    <t>在上庄小组更换2寸2000米陈旧下水管道及配套检查井等。</t>
  </si>
  <si>
    <t>项目实施后，可保障群众安全饮水，带动261户648人受益。</t>
  </si>
  <si>
    <t>张家庄村饮水
改造项目</t>
  </si>
  <si>
    <t>张家庄村</t>
  </si>
  <si>
    <t>新建供水点2座及配套管路和检查井等。</t>
  </si>
  <si>
    <t>项目实施后，可保障群众安全饮水，带动17户42人受益。</t>
  </si>
  <si>
    <t>武家庄镇塔上村深水井建设项目</t>
  </si>
  <si>
    <t>1、打机井一眼，井深350米，开孔315、下管220； 
2、新建管路检查井3个，更换上下水管300米、阀门、配件，部分入户管道改建；
3、新建水塔顶盖100立方米。</t>
  </si>
  <si>
    <t>项目实施后，可保障群众安全饮水，带动167户509人受益。</t>
  </si>
  <si>
    <t>上庄村阳塔小组新村饮水工程
项目</t>
  </si>
  <si>
    <t>在阳塔小组新村新建100m³水塔1座，深井1眼，配套管道、水泵及电力设施。</t>
  </si>
  <si>
    <t>项目实施后，可保障群众安全饮水，带动108户331人受益。</t>
  </si>
  <si>
    <t>神圪垯村背坡小组人畜安全饮水项目</t>
  </si>
  <si>
    <t>改建</t>
  </si>
  <si>
    <t>修建蓄水池一座200m³，管网600M。</t>
  </si>
  <si>
    <t>项目实施后，可保障群众安全饮水，带动54户151人受益。</t>
  </si>
  <si>
    <t>刘家塔村树则岭小组饮水管道
更换工程项目</t>
  </si>
  <si>
    <t>刘家塔村树则岭小组</t>
  </si>
  <si>
    <t>更换树则岭小组饮水管道及其他饮水设施3000m。</t>
  </si>
  <si>
    <t>项目实施后，可保障群众安全饮水，带动70户230人受益。</t>
  </si>
  <si>
    <t>下枣林村冯家坡小组提水工程
项目</t>
  </si>
  <si>
    <t>下枣林村冯家坡小组</t>
  </si>
  <si>
    <t>新建600m深井带泵、电缆、提水钢管等；新建600m管道及检查井，1个机泵房，变压器及输变电线路及管道入户。</t>
  </si>
  <si>
    <t>项目实施后，可保障群众安全饮水，带动69户186人受益。</t>
  </si>
  <si>
    <t>罗家墕村冯家坡小组饮水设施
入户工程项目</t>
  </si>
  <si>
    <t>罗家墕村</t>
  </si>
  <si>
    <t>冯家坡小组自来水全部入户。</t>
  </si>
  <si>
    <t>项目实施后，可保障群众安全饮水，带动58户168人受益。</t>
  </si>
  <si>
    <t>穆家庄村饮水安全提升工程项目</t>
  </si>
  <si>
    <t>下枣林村</t>
  </si>
  <si>
    <t>穆家庄村饮水全部入户。</t>
  </si>
  <si>
    <t>项目实施后，可保障群众安全饮水，带动110户327人受益。</t>
  </si>
  <si>
    <t>上寺头水源井
及管路提升项目</t>
  </si>
  <si>
    <t>上寺头村</t>
  </si>
  <si>
    <t>虎头峁新打500米左右水源井1眼，深井泵及井房1个，总管道750米，入户管道1000米，修复损毁路面150米，及其他输水配套设施 ；后岭550米水源井1眼，深井泵及井房、1个，总管道500米，入户管道1500米，及其他输水配套设施，修复损毁路面200米。</t>
  </si>
  <si>
    <t>项目实施后，可保障群众安全饮水，带动242户608人受益。</t>
  </si>
  <si>
    <t>付家塔水源井
项目</t>
  </si>
  <si>
    <t>付家塔村</t>
  </si>
  <si>
    <t>新建600m深井带泵、电缆、提水钢管等；新建600m管道及检查井，1个机泵房，变压器及输变电线路。</t>
  </si>
  <si>
    <t>项目实施后，可保障群众安全饮水，带动140户348人受益。</t>
  </si>
  <si>
    <t>贺家焉村自来水
户通项目</t>
  </si>
  <si>
    <t>新建管路2000米，检查井9座，切割路面并恢复水泥路面，自来水全部入户。</t>
  </si>
  <si>
    <t>项目实施后，可保障群众安全饮水，带动96户247人受益。</t>
  </si>
  <si>
    <t>王家岭小组人畜安全饮水工程
项目</t>
  </si>
  <si>
    <t>新建PE管道3700米左右，维修原有的4个检查井和供水点，新增3个检查井和供水点及供水配套设施，恢复损毁水泥路面600米左右。</t>
  </si>
  <si>
    <t>项目实施后，可保障群众安全饮水，带动91户260人受益。</t>
  </si>
  <si>
    <t>米家塌村轩道咀抽水变压器安装项目</t>
  </si>
  <si>
    <t>米家塌村
轩道咀小组</t>
  </si>
  <si>
    <t>轩道咀小组安装125KV变压器及输变电线路。</t>
  </si>
  <si>
    <t>保障下枣林乡米家塌村轩道咀小组饮水安全，提升群众满意度。</t>
  </si>
  <si>
    <t>下枣林乡碾墕小组抽水变压器
安装工程项目</t>
  </si>
  <si>
    <t>吴家峁村
碾墕小组</t>
  </si>
  <si>
    <t>碾墕小组安装125KV变压器及输变电线路。</t>
  </si>
  <si>
    <t>保障下枣林乡吴家峁村碾墕小组饮水安全，提升群众满意度。</t>
  </si>
  <si>
    <t>马家峪村麻子山小组安全饮水
二期工程项目</t>
  </si>
  <si>
    <t>马家峪村
麻子山小组</t>
  </si>
  <si>
    <t>修建200立方米蓄水池一座，铺设水管网4500余米，配套检查井及相关设施等。</t>
  </si>
  <si>
    <t>项目实施后，可保障群众安全饮水，带动100户310人受益。</t>
  </si>
  <si>
    <t>上桥村水管网改造项目(二期)</t>
  </si>
  <si>
    <t>上桥村</t>
  </si>
  <si>
    <t>开挖1.2米左右沟槽，铺设入户水管网约1.5千米，并完成开挖路面硬化。</t>
  </si>
  <si>
    <t>项目实施后，可保障群众安全饮水，带动570户1400人受益。</t>
  </si>
  <si>
    <t>南大井村自来水管网改造项目</t>
  </si>
  <si>
    <t>南大井村</t>
  </si>
  <si>
    <t>改造村内自来水管网，其中：主管网3600余米，入户管网3500余米，配套建设检查井。</t>
  </si>
  <si>
    <t>项目实施后，可保障群众安全饮水，带动129户409人受益。</t>
  </si>
  <si>
    <t>刘家坪村委大营小组饮水工程
项目</t>
  </si>
  <si>
    <t>挖水渠长1500米、 宽3米 ，新建石挡
墙等。</t>
  </si>
  <si>
    <t>项目实施后，可保障群众安全饮水，带动106户287人受益。</t>
  </si>
  <si>
    <t>东合村新建
自来水池项目</t>
  </si>
  <si>
    <t>东合村</t>
  </si>
  <si>
    <t>2024.3-2024.12</t>
  </si>
  <si>
    <t>新建500立方米水池一个，圆形，半径7米，直径14米，高3.2米，中间4根柱子。</t>
  </si>
  <si>
    <t>项目实施后，可保障群众安全饮水，带动632户1710人受益。</t>
  </si>
  <si>
    <t>金罗村
消除旱井水项目</t>
  </si>
  <si>
    <t>金罗村
化龙咀小组
中咀上小组</t>
  </si>
  <si>
    <t>新建100m³高位蓄水池1座，管沟挖填，提、输水管道安装，新建阀门控制房，新建供水房，新建检查井等。</t>
  </si>
  <si>
    <t>项目实施后，可保障群众安全饮水，带动33户99人受益。</t>
  </si>
  <si>
    <t>尧峪村
消除旱井水项目</t>
  </si>
  <si>
    <t>尧峪村
大石碛小组</t>
  </si>
  <si>
    <t>新建50m³调节池1座，新建100m³高位蓄水池，新建机泵房1座，安装供电设施，管沟挖填，提、输水管道安装，新建阀门控制房，新建检查井等。</t>
  </si>
  <si>
    <t>项目实施后，可保障群众安全饮水，带动20户57人受益。</t>
  </si>
  <si>
    <t>益家村
消除旱井水项目</t>
  </si>
  <si>
    <t>益家村
高家墕小组</t>
  </si>
  <si>
    <t>项目实施后，可保障群众安全饮水，带动18户35人受益。</t>
  </si>
  <si>
    <t>罗家峁
消除旱井水项目</t>
  </si>
  <si>
    <t>罗家峁村
罗家峁小组
石碣小组
范家山小组
丁家山小组
化林塔小组
寺焉小组</t>
  </si>
  <si>
    <t>在范家山村沟底新打500米深水井提水至新建300m³高位蓄水池后，采用自流方式引水至范家山、化林塔、石碣村、罗家峁、丁家山、寺焉村内。新打深水井1眼，新建300m³高位蓄水池1座，新建阀门控制房1座，新建机泵房1座，安装供电设施，管沟挖填，提、输水管道安装，新建检查井，新建供水房等。</t>
  </si>
  <si>
    <t>项目实施后，可保障群众安全饮水，带动92户275人受益。</t>
  </si>
  <si>
    <t>（二）农村道路建设项目14个</t>
  </si>
  <si>
    <t>庄头道路安防及其配套设施项目</t>
  </si>
  <si>
    <t>农村道路建设（通村、通户路）</t>
  </si>
  <si>
    <t>为庄头村通路配套防护栏、标志标牌及其他排水设施等。</t>
  </si>
  <si>
    <t>项目建成后，115户老百姓出行安全得到了保障，对路面也起到了保护作用，极大的方便了广大群众生产生活。</t>
  </si>
  <si>
    <t>武家庄镇大圪壁道路改造工程
项目</t>
  </si>
  <si>
    <t>桑利村</t>
  </si>
  <si>
    <t>改建道路1.65公里，宽3.5米，及400米挡墙修建。</t>
  </si>
  <si>
    <t>改善村内209户465人的出行条件。</t>
  </si>
  <si>
    <t>武家庄村后垣-南垣道路建设项目</t>
  </si>
  <si>
    <t>硬化道路2.73公里，宽3.5米，配套排水及安防设施。</t>
  </si>
  <si>
    <t>项目建成后将方便68户175人出行，对该区域耕地以及经济林进行很好的管理管护，促进老百姓增收。</t>
  </si>
  <si>
    <t>下枣林乡朱家庄村王家岭小组道路硬化提升项目</t>
  </si>
  <si>
    <t>朱家庄村
王家岭小组</t>
  </si>
  <si>
    <t>维修王家岭小组道路1.2km.全线采用水泥混凝土路面。工程项目主要是路基路面改造，完善沿线排水、路基防护以及交通安全防护设施。</t>
  </si>
  <si>
    <t>改善村内91户260人的出行条件。</t>
  </si>
  <si>
    <t>米家塌村龙家沟道路硬化工程
项目</t>
  </si>
  <si>
    <t>米家塌村
龙家沟</t>
  </si>
  <si>
    <t>硬化龙家沟道路350米，宽3.5米，厚18厘米。</t>
  </si>
  <si>
    <t>改善村内301户625人的出行条件。</t>
  </si>
  <si>
    <t>下枣林村道路硬化工程项目</t>
  </si>
  <si>
    <t>硬化下枣林村户通道路3600㎡左右。</t>
  </si>
  <si>
    <t>改善村内477户1345人的出行条件。</t>
  </si>
  <si>
    <t>下枣林村冯家坡小组通道路硬化提升项目</t>
  </si>
  <si>
    <t>冯家坡小组村通路硬化1.9公里，并完善沿线排水设施；穆家庄小组维护硬化778m。</t>
  </si>
  <si>
    <t>改善村内80户170人的出行条件。</t>
  </si>
  <si>
    <t>青阳坪小组道路硬化改造项目</t>
  </si>
  <si>
    <t>青阳坪小组</t>
  </si>
  <si>
    <t>拓宽硬化青阳坪小组道路长800米，宽3.5米，厚18厘米。</t>
  </si>
  <si>
    <t>改善村内69户204人的出行条件。</t>
  </si>
  <si>
    <t>三角庄村村内
道路建设项目</t>
  </si>
  <si>
    <t>拆除旧破损路面，重新硬化，长度约1500米，平均宽3米，平均厚度18厘米。</t>
  </si>
  <si>
    <t>改善村内103户186人的出行条件。</t>
  </si>
  <si>
    <t>南大井村村内
道路硬化项目</t>
  </si>
  <si>
    <t>长度3300米左右，宽度平均3米，平均厚度18厘米。</t>
  </si>
  <si>
    <t>改善村内129户409人的出行条件。</t>
  </si>
  <si>
    <t>马家峪村道路
硬化工程项目</t>
  </si>
  <si>
    <t>马家峪村</t>
  </si>
  <si>
    <t>1.西沟道路：道路硬化500米、宽3.5米、厚度20厘米。（投资21万元）
2.麻子山：（1）下村道路硬化500米、宽5米、厚度20厘米；（2）铺设过水涵洞一处长8米、口径1.5米的涵管，包括前后八字翼墙。（投资36.4万元）
3.河东道路：道路硬化500米、宽5米、厚度20厘米。（投资30万元）</t>
  </si>
  <si>
    <t>改善村内468户1382人的出行条件。</t>
  </si>
  <si>
    <t>师庄村村巷硬化
工程项目</t>
  </si>
  <si>
    <t>硬化长度7500余米，宽2.5米，平均厚度15厘米</t>
  </si>
  <si>
    <t>改善村内584户1592人的出行条件。</t>
  </si>
  <si>
    <t>枝柯村道路建设及学生路水毁
工程项目</t>
  </si>
  <si>
    <t>枝柯村</t>
  </si>
  <si>
    <t>枝柯村道路建设及学生路维修共2000米。</t>
  </si>
  <si>
    <t>改善村内200户600人的出行条件。</t>
  </si>
  <si>
    <t>暖泉镇王家庄村过水路面修建
项目</t>
  </si>
  <si>
    <t>王家庄村</t>
  </si>
  <si>
    <t>修建过水路面2处，其中：过水路面（一）道路总长0.2km，路面宽度4.0m，过水段埋设直径1米圆管涵；过水路面（二）道路总长0.14Km，路面宽度4.0m，过水段埋设直径1米圆管涵</t>
  </si>
  <si>
    <t>满足生产生活需要、方便群众出行。</t>
  </si>
  <si>
    <t>（三）其他基础设施建设项目12个</t>
  </si>
  <si>
    <t>郝家圪塔移民村
污水管网改造
项目</t>
  </si>
  <si>
    <t>其他</t>
  </si>
  <si>
    <t>郝家圪塔村</t>
  </si>
  <si>
    <t>环保局</t>
  </si>
  <si>
    <t>改造郝家圪塔移民村巷道800余米污水管网及硬化路面恢复。</t>
  </si>
  <si>
    <t>完善基础设施建设，改善58户村民生活环境，提高群众满意度。</t>
  </si>
  <si>
    <t>郝家圪塔村河道
清理工程项目</t>
  </si>
  <si>
    <t>清理郝家圪塔村3公里河道淤泥。</t>
  </si>
  <si>
    <t>保障河道行洪安全，保障农业生产，改善农村环境卫生和生态环境。</t>
  </si>
  <si>
    <t>金罗村尧沟排洪渠建设项目
(一期)</t>
  </si>
  <si>
    <t>金罗村</t>
  </si>
  <si>
    <t>总投资441万元，治理段全长1480m，其中清淤段长1155m（含18m浆砌石挡墙修复），混凝土箱涵325米。2023年已安排100万元，2024年安排341万元。</t>
  </si>
  <si>
    <t>保障全村318户905人的生命财产安全。</t>
  </si>
  <si>
    <t>尧峪村淤地坝
整理修缮项目</t>
  </si>
  <si>
    <t>尧峪村</t>
  </si>
  <si>
    <r>
      <rPr>
        <sz val="11"/>
        <rFont val="宋体"/>
        <charset val="134"/>
        <scheme val="minor"/>
      </rPr>
      <t>清理溢洪道30米，周边取土碾压坝体及修复耕地10000</t>
    </r>
    <r>
      <rPr>
        <sz val="11"/>
        <rFont val="宋体"/>
        <charset val="134"/>
      </rPr>
      <t>m²，坝顶道路硬化</t>
    </r>
    <r>
      <rPr>
        <sz val="11"/>
        <rFont val="宋体"/>
        <charset val="134"/>
        <scheme val="minor"/>
      </rPr>
      <t>180m²。</t>
    </r>
  </si>
  <si>
    <t>保障全村136户363人的生命财产安全。</t>
  </si>
  <si>
    <t>金罗村二期居民自来水饮用及
污水排放项目</t>
  </si>
  <si>
    <t>总投资：198.7万元，自来水管道3192m，给水检查井19座，雨水管1014m，雨水口38座，雨水检查井3座，污水管973m，污水检查井18座，拆除旧路面2446.47m²，街巷硬化6173.22m²。</t>
  </si>
  <si>
    <t>保障饮水安全，健全基础设施，方便附近居民的生产生活，激发周边消费潜力，发展农村小商贸，盘活中小学周边商业新动态。</t>
  </si>
  <si>
    <t>东川河师庄段
堤防工程及河道
清淤项目</t>
  </si>
  <si>
    <t>修建浆砌石堤防70米，滚水坝修复5座，河道清淤等。项目总投资59.8万元，2023年已安排30万元，2024年安排29.8万元。</t>
  </si>
  <si>
    <t>减小河坝安全隐患，保障沿线群众生命财产安全。</t>
  </si>
  <si>
    <t>下枣林村路灯
安装项目</t>
  </si>
  <si>
    <t>下枣林村沿线安装32盏路灯。</t>
  </si>
  <si>
    <t>改善村民出行条件，增强村民宜居幸福感。</t>
  </si>
  <si>
    <t>宁乡镇冯家岭村路灯安装项目</t>
  </si>
  <si>
    <t>项目涉及道路4.8公里，每隔25米安装一盏路灯，共需安装192盏路灯。</t>
  </si>
  <si>
    <t>进一步完善本村基础设施，解决村民夜间出行难和安全隐患问题。</t>
  </si>
  <si>
    <t>马家峪村路灯
安装修缮工程
项目</t>
  </si>
  <si>
    <t>马家峪村路灯80盏需要更换蓄电池、灯泡，麻子山小组安装45盏路灯。</t>
  </si>
  <si>
    <t>方便全村村民群众出行，提升村容村貌。</t>
  </si>
  <si>
    <t>张家沟村路灯安装项目</t>
  </si>
  <si>
    <t>用于新路灯安装103盏，路灯维修60盏。</t>
  </si>
  <si>
    <t>枝柯镇高标准农田项目</t>
  </si>
  <si>
    <t>管护旱井，疏通入水口，清理建筑垃圾，平整高标准农田，制作高标准农田标识。</t>
  </si>
  <si>
    <t>提高土地产量，增加群众收入。</t>
  </si>
  <si>
    <t>下枣林乡高标准农田项目</t>
  </si>
  <si>
    <t>（四）人居环境整治4个</t>
  </si>
  <si>
    <t>宁乡镇村级
提档升级项目</t>
  </si>
  <si>
    <t>人居环境整治</t>
  </si>
  <si>
    <t>村容村貌提升</t>
  </si>
  <si>
    <t>总投资100万元，用于“千万工程”提档升级村特色产业发展、村容村貌提升、基础设施完善、公共服务健全等项目。</t>
  </si>
  <si>
    <t>补齐短板，提高标准，推进乡村振兴提质增效，建设宜居宜业和美乡村。</t>
  </si>
  <si>
    <t>枝柯镇村级
提档升级项目</t>
  </si>
  <si>
    <t>总投资200万元，用于“千万工程”提档升级村特色产业发展、村容村貌提升、基础设施完善、公共服务健全等项目。</t>
  </si>
  <si>
    <t>武家庄镇村级
提档升级项目</t>
  </si>
  <si>
    <t>下枣林乡村级
提档升级项目</t>
  </si>
  <si>
    <t>三、巩固三保障成果1个</t>
  </si>
  <si>
    <t>雨露计划项目</t>
  </si>
  <si>
    <t>巩固三保障成果</t>
  </si>
  <si>
    <t>教育</t>
  </si>
  <si>
    <t>享受“雨露计划”职业教育补助</t>
  </si>
  <si>
    <t>对建档立卡脱贫户（含监测帮扶对象）家庭在校大专（中职、高职）学生进行资助，每生每年资助3000元。</t>
  </si>
  <si>
    <t>确保建档立卡脱贫户（含监测帮扶对象）家庭学生教育有保障。</t>
  </si>
  <si>
    <t>四、就业项目3个</t>
  </si>
  <si>
    <t>脱贫劳动力务工就业和就业帮扶车间务工就业稳岗项目</t>
  </si>
  <si>
    <t>就业
项目</t>
  </si>
  <si>
    <t>就业
培训</t>
  </si>
  <si>
    <t>技能培训</t>
  </si>
  <si>
    <t>人社局</t>
  </si>
  <si>
    <t>为全县1499人脱贫劳动力务工就业和就业帮扶车间务工就业人员发放稳岗补助。</t>
  </si>
  <si>
    <t>提升脱贫户致富技能，激发内生动力，促进增收。</t>
  </si>
  <si>
    <t>致富带头人培训项目</t>
  </si>
  <si>
    <t>投入35万元，培训100人，每人培训费3500元。</t>
  </si>
  <si>
    <t>脱贫劳动力外出务工一次性交通补贴项目</t>
  </si>
  <si>
    <t>为全县县外务工人员发放一次性交通补贴。</t>
  </si>
  <si>
    <t>激发脱贫群众外出务工积极性，促进就业增加脱贫群众收入。</t>
  </si>
  <si>
    <t>附件2：</t>
  </si>
  <si>
    <t>中阳县2023年度绩效评价问题整改项目表</t>
  </si>
  <si>
    <t>生产项目</t>
  </si>
  <si>
    <t>种植业基地</t>
  </si>
  <si>
    <t>中阳县2024年干果经济林（核桃）提质增效项目</t>
  </si>
  <si>
    <t>宁乡镇、金罗镇、下枣林乡、武家庄镇、暖泉镇</t>
  </si>
  <si>
    <t>2024.8-2024.11</t>
  </si>
  <si>
    <t>核桃经济林标准化管理和综合管理，包括整形修剪、病虫害防治以及施肥。其中标准化管理实施内容为整形修剪、病虫害防治以及施肥；综合管理实施内容为整形修剪和病虫害防治。</t>
  </si>
  <si>
    <t>项目的实施，可以为当地农民提供一定的就业机会，促进农民增收。提高农民科技素质，一批农民技术员走向社会，起着积极的示范带头作用。进一步提升全县核桃管理水平，发展壮大核桃产业。</t>
  </si>
</sst>
</file>

<file path=xl/styles.xml><?xml version="1.0" encoding="utf-8"?>
<styleSheet xmlns="http://schemas.openxmlformats.org/spreadsheetml/2006/main">
  <numFmts count="9">
    <numFmt numFmtId="176" formatCode="0_ "/>
    <numFmt numFmtId="43" formatCode="_ * #,##0.00_ ;_ * \-#,##0.00_ ;_ * &quot;-&quot;??_ ;_ @_ "/>
    <numFmt numFmtId="177" formatCode="0.0000_ "/>
    <numFmt numFmtId="178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00000_ "/>
    <numFmt numFmtId="180" formatCode="0.00000_ "/>
  </numFmts>
  <fonts count="3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4"/>
      <name val="黑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方正楷体_GB2312"/>
      <charset val="134"/>
    </font>
    <font>
      <sz val="11"/>
      <color theme="1"/>
      <name val="方正楷体_GB2312"/>
      <charset val="134"/>
    </font>
    <font>
      <b/>
      <sz val="1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0" fillId="14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6" fillId="12" borderId="11" applyNumberFormat="false" applyAlignment="false" applyProtection="false">
      <alignment vertical="center"/>
    </xf>
    <xf numFmtId="0" fontId="29" fillId="16" borderId="12" applyNumberFormat="false" applyAlignment="false" applyProtection="false">
      <alignment vertical="center"/>
    </xf>
    <xf numFmtId="0" fontId="34" fillId="19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0" borderId="14" applyNumberFormat="false" applyFill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0" fillId="26" borderId="15" applyNumberFormat="false" applyFon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6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37" fillId="12" borderId="16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8" fillId="33" borderId="16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Fill="true" applyBorder="true" applyAlignment="true">
      <alignment horizontal="center" wrapText="true"/>
    </xf>
    <xf numFmtId="0" fontId="3" fillId="0" borderId="0" xfId="0" applyFont="true" applyFill="true" applyBorder="true" applyAlignment="true">
      <alignment horizontal="right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vertical="center"/>
    </xf>
    <xf numFmtId="0" fontId="7" fillId="0" borderId="0" xfId="0" applyFont="true" applyFill="true" applyAlignment="true">
      <alignment vertical="center" wrapText="true"/>
    </xf>
    <xf numFmtId="0" fontId="8" fillId="0" borderId="0" xfId="0" applyFont="true" applyFill="true" applyAlignment="true">
      <alignment vertical="center" wrapText="true"/>
    </xf>
    <xf numFmtId="0" fontId="9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/>
    </xf>
    <xf numFmtId="0" fontId="10" fillId="0" borderId="0" xfId="0" applyFont="true" applyFill="true" applyAlignment="true">
      <alignment horizontal="left" vertical="center"/>
    </xf>
    <xf numFmtId="0" fontId="10" fillId="0" borderId="0" xfId="0" applyFont="true" applyFill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6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179" fontId="11" fillId="0" borderId="1" xfId="0" applyNumberFormat="true" applyFont="true" applyFill="true" applyBorder="true" applyAlignment="true">
      <alignment horizontal="center" vertical="center" wrapText="true"/>
    </xf>
    <xf numFmtId="177" fontId="6" fillId="0" borderId="6" xfId="0" applyNumberFormat="true" applyFont="true" applyFill="true" applyBorder="true" applyAlignment="true">
      <alignment horizontal="center" vertical="center" wrapText="true"/>
    </xf>
    <xf numFmtId="1" fontId="6" fillId="0" borderId="6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180" fontId="11" fillId="0" borderId="1" xfId="0" applyNumberFormat="true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8" fontId="11" fillId="0" borderId="1" xfId="0" applyNumberFormat="true" applyFont="true" applyFill="true" applyBorder="true" applyAlignment="true">
      <alignment horizontal="left" vertical="center" wrapText="true"/>
    </xf>
    <xf numFmtId="0" fontId="7" fillId="0" borderId="0" xfId="0" applyFont="true" applyFill="true" applyAlignment="true">
      <alignment vertical="center"/>
    </xf>
    <xf numFmtId="0" fontId="6" fillId="0" borderId="8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vertical="center" wrapText="true"/>
    </xf>
    <xf numFmtId="0" fontId="6" fillId="0" borderId="8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72"/>
  <sheetViews>
    <sheetView tabSelected="1" topLeftCell="A166" workbookViewId="0">
      <selection activeCell="A100" sqref="A100:F100"/>
    </sheetView>
  </sheetViews>
  <sheetFormatPr defaultColWidth="9" defaultRowHeight="13.5"/>
  <cols>
    <col min="1" max="1" width="4.13333333333333" style="19" customWidth="true"/>
    <col min="2" max="2" width="15.75" style="19" customWidth="true"/>
    <col min="3" max="4" width="8" style="19" customWidth="true"/>
    <col min="5" max="5" width="9.625" style="19" customWidth="true"/>
    <col min="6" max="6" width="5.625" style="19" customWidth="true"/>
    <col min="7" max="7" width="11.625" style="19" customWidth="true"/>
    <col min="8" max="8" width="8.15" style="19" customWidth="true"/>
    <col min="9" max="9" width="6.625" style="19" customWidth="true"/>
    <col min="10" max="11" width="9.375" style="19" customWidth="true"/>
    <col min="12" max="12" width="36" style="20" customWidth="true"/>
    <col min="13" max="13" width="19.375" style="19" customWidth="true"/>
    <col min="14" max="15" width="10.125" style="19" customWidth="true"/>
    <col min="16" max="16" width="23.375" style="21" customWidth="true"/>
    <col min="17" max="16384" width="9" style="15"/>
  </cols>
  <sheetData>
    <row r="1" s="15" customFormat="true" ht="18.75" spans="1:16">
      <c r="A1" s="22" t="s">
        <v>0</v>
      </c>
      <c r="B1" s="23"/>
      <c r="C1" s="22"/>
      <c r="D1" s="22"/>
      <c r="E1" s="22"/>
      <c r="F1" s="22"/>
      <c r="G1" s="22"/>
      <c r="H1" s="22"/>
      <c r="I1" s="22"/>
      <c r="J1" s="22"/>
      <c r="K1" s="22"/>
      <c r="L1" s="38"/>
      <c r="M1" s="22"/>
      <c r="N1" s="22"/>
      <c r="O1" s="22"/>
      <c r="P1" s="22"/>
    </row>
    <row r="2" s="15" customFormat="true" ht="26.25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11"/>
      <c r="M2" s="2"/>
      <c r="N2" s="2"/>
      <c r="O2" s="2"/>
      <c r="P2" s="11"/>
    </row>
    <row r="3" s="15" customFormat="true" ht="15.75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2"/>
      <c r="M3" s="4"/>
      <c r="N3" s="4"/>
      <c r="O3" s="4"/>
      <c r="P3" s="12"/>
    </row>
    <row r="4" s="15" customFormat="true" ht="21.95" customHeight="true" spans="1:17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/>
      <c r="P4" s="5" t="s">
        <v>17</v>
      </c>
      <c r="Q4" s="55"/>
    </row>
    <row r="5" s="15" customFormat="true" ht="21.95" customHeight="true" spans="1:16">
      <c r="A5" s="5"/>
      <c r="B5" s="5"/>
      <c r="C5" s="5"/>
      <c r="D5" s="7"/>
      <c r="E5" s="7"/>
      <c r="F5" s="5"/>
      <c r="G5" s="5"/>
      <c r="H5" s="5"/>
      <c r="I5" s="5"/>
      <c r="J5" s="5"/>
      <c r="K5" s="5"/>
      <c r="L5" s="5"/>
      <c r="M5" s="5"/>
      <c r="N5" s="5" t="s">
        <v>18</v>
      </c>
      <c r="O5" s="5" t="s">
        <v>19</v>
      </c>
      <c r="P5" s="5"/>
    </row>
    <row r="6" s="15" customFormat="true" ht="27" customHeight="true" spans="1:16">
      <c r="A6" s="24" t="s">
        <v>20</v>
      </c>
      <c r="B6" s="25"/>
      <c r="C6" s="25"/>
      <c r="D6" s="25"/>
      <c r="E6" s="25"/>
      <c r="F6" s="31"/>
      <c r="G6" s="10"/>
      <c r="H6" s="10"/>
      <c r="I6" s="10"/>
      <c r="J6" s="10"/>
      <c r="K6" s="10"/>
      <c r="L6" s="13"/>
      <c r="M6" s="41">
        <f>SUM(M7,M100,M166,M168)</f>
        <v>16533.34</v>
      </c>
      <c r="N6" s="41">
        <f>SUM(N7,N73,N100,N161,N87)</f>
        <v>52444</v>
      </c>
      <c r="O6" s="41">
        <f>SUM(O7,O73,O100,O161,O87)</f>
        <v>133107</v>
      </c>
      <c r="P6" s="46"/>
    </row>
    <row r="7" s="15" customFormat="true" ht="33.95" customHeight="true" spans="1:16">
      <c r="A7" s="24" t="s">
        <v>21</v>
      </c>
      <c r="B7" s="25"/>
      <c r="C7" s="25"/>
      <c r="D7" s="25"/>
      <c r="E7" s="25"/>
      <c r="F7" s="31"/>
      <c r="G7" s="10"/>
      <c r="H7" s="10"/>
      <c r="I7" s="10"/>
      <c r="J7" s="10"/>
      <c r="K7" s="10"/>
      <c r="L7" s="13"/>
      <c r="M7" s="47">
        <f>SUM(M8,M33,M47,M56,M64,M67,M73,M87,M90,)</f>
        <v>10820.217946</v>
      </c>
      <c r="N7" s="41">
        <f>SUM(N8,N33,N47,N56,N64,N67,N73,N87,N90)</f>
        <v>23820</v>
      </c>
      <c r="O7" s="41">
        <f>SUM(O8,O33,O47,O56,O64,O67,O73,O87,O90)</f>
        <v>61247</v>
      </c>
      <c r="P7" s="13"/>
    </row>
    <row r="8" s="15" customFormat="true" ht="30.95" customHeight="true" spans="1:16">
      <c r="A8" s="24" t="s">
        <v>22</v>
      </c>
      <c r="B8" s="25"/>
      <c r="C8" s="25"/>
      <c r="D8" s="25"/>
      <c r="E8" s="25"/>
      <c r="F8" s="31"/>
      <c r="G8" s="10"/>
      <c r="H8" s="10"/>
      <c r="I8" s="10"/>
      <c r="J8" s="10"/>
      <c r="K8" s="10"/>
      <c r="L8" s="39"/>
      <c r="M8" s="41">
        <f>SUM(M9:M32)</f>
        <v>3776.638896</v>
      </c>
      <c r="N8" s="41">
        <f>SUM(N9:N32)</f>
        <v>5232</v>
      </c>
      <c r="O8" s="41">
        <f>SUM(O9:O32)</f>
        <v>11430</v>
      </c>
      <c r="P8" s="13"/>
    </row>
    <row r="9" s="16" customFormat="true" ht="42" customHeight="true" spans="1:16">
      <c r="A9" s="10">
        <v>1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28</v>
      </c>
      <c r="K9" s="10" t="s">
        <v>28</v>
      </c>
      <c r="L9" s="13" t="s">
        <v>31</v>
      </c>
      <c r="M9" s="10">
        <v>88.732</v>
      </c>
      <c r="N9" s="10">
        <v>270</v>
      </c>
      <c r="O9" s="10">
        <v>667</v>
      </c>
      <c r="P9" s="13" t="s">
        <v>32</v>
      </c>
    </row>
    <row r="10" s="16" customFormat="true" ht="42" customHeight="true" spans="1:16">
      <c r="A10" s="10">
        <v>2</v>
      </c>
      <c r="B10" s="10" t="s">
        <v>33</v>
      </c>
      <c r="C10" s="10" t="s">
        <v>24</v>
      </c>
      <c r="D10" s="10" t="s">
        <v>25</v>
      </c>
      <c r="E10" s="10" t="s">
        <v>26</v>
      </c>
      <c r="F10" s="10" t="s">
        <v>27</v>
      </c>
      <c r="G10" s="10" t="s">
        <v>34</v>
      </c>
      <c r="H10" s="10" t="s">
        <v>29</v>
      </c>
      <c r="I10" s="10" t="s">
        <v>30</v>
      </c>
      <c r="J10" s="10" t="s">
        <v>34</v>
      </c>
      <c r="K10" s="10" t="s">
        <v>34</v>
      </c>
      <c r="L10" s="13" t="s">
        <v>35</v>
      </c>
      <c r="M10" s="10">
        <v>31.64</v>
      </c>
      <c r="N10" s="14">
        <v>52</v>
      </c>
      <c r="O10" s="14">
        <v>60</v>
      </c>
      <c r="P10" s="13" t="s">
        <v>36</v>
      </c>
    </row>
    <row r="11" s="16" customFormat="true" ht="42" customHeight="true" spans="1:16">
      <c r="A11" s="10">
        <v>3</v>
      </c>
      <c r="B11" s="10" t="s">
        <v>37</v>
      </c>
      <c r="C11" s="10" t="s">
        <v>24</v>
      </c>
      <c r="D11" s="10" t="s">
        <v>25</v>
      </c>
      <c r="E11" s="10" t="s">
        <v>26</v>
      </c>
      <c r="F11" s="10" t="s">
        <v>27</v>
      </c>
      <c r="G11" s="10" t="s">
        <v>38</v>
      </c>
      <c r="H11" s="10" t="s">
        <v>29</v>
      </c>
      <c r="I11" s="10" t="s">
        <v>30</v>
      </c>
      <c r="J11" s="10" t="s">
        <v>38</v>
      </c>
      <c r="K11" s="10" t="s">
        <v>38</v>
      </c>
      <c r="L11" s="13" t="s">
        <v>39</v>
      </c>
      <c r="M11" s="10">
        <v>315</v>
      </c>
      <c r="N11" s="10">
        <v>1510</v>
      </c>
      <c r="O11" s="10">
        <v>4168</v>
      </c>
      <c r="P11" s="13" t="s">
        <v>40</v>
      </c>
    </row>
    <row r="12" s="16" customFormat="true" ht="42" customHeight="true" spans="1:16">
      <c r="A12" s="10">
        <v>4</v>
      </c>
      <c r="B12" s="10" t="s">
        <v>41</v>
      </c>
      <c r="C12" s="10" t="s">
        <v>24</v>
      </c>
      <c r="D12" s="10" t="s">
        <v>25</v>
      </c>
      <c r="E12" s="10" t="s">
        <v>26</v>
      </c>
      <c r="F12" s="10" t="s">
        <v>27</v>
      </c>
      <c r="G12" s="32" t="s">
        <v>42</v>
      </c>
      <c r="H12" s="10" t="s">
        <v>29</v>
      </c>
      <c r="I12" s="10" t="s">
        <v>30</v>
      </c>
      <c r="J12" s="10" t="s">
        <v>42</v>
      </c>
      <c r="K12" s="10" t="s">
        <v>42</v>
      </c>
      <c r="L12" s="13" t="s">
        <v>43</v>
      </c>
      <c r="M12" s="10">
        <v>163.45</v>
      </c>
      <c r="N12" s="10">
        <v>718</v>
      </c>
      <c r="O12" s="10">
        <v>1476</v>
      </c>
      <c r="P12" s="13" t="s">
        <v>44</v>
      </c>
    </row>
    <row r="13" s="16" customFormat="true" ht="42" customHeight="true" spans="1:16">
      <c r="A13" s="10">
        <v>5</v>
      </c>
      <c r="B13" s="10" t="s">
        <v>45</v>
      </c>
      <c r="C13" s="10" t="s">
        <v>24</v>
      </c>
      <c r="D13" s="10" t="s">
        <v>25</v>
      </c>
      <c r="E13" s="10" t="s">
        <v>26</v>
      </c>
      <c r="F13" s="10" t="s">
        <v>27</v>
      </c>
      <c r="G13" s="10" t="s">
        <v>46</v>
      </c>
      <c r="H13" s="10" t="s">
        <v>29</v>
      </c>
      <c r="I13" s="10" t="s">
        <v>30</v>
      </c>
      <c r="J13" s="10" t="s">
        <v>47</v>
      </c>
      <c r="K13" s="10" t="s">
        <v>47</v>
      </c>
      <c r="L13" s="13" t="s">
        <v>48</v>
      </c>
      <c r="M13" s="10">
        <v>255.5</v>
      </c>
      <c r="N13" s="10">
        <v>163</v>
      </c>
      <c r="O13" s="10">
        <v>199</v>
      </c>
      <c r="P13" s="13" t="s">
        <v>49</v>
      </c>
    </row>
    <row r="14" s="16" customFormat="true" ht="42" customHeight="true" spans="1:16">
      <c r="A14" s="10">
        <v>6</v>
      </c>
      <c r="B14" s="10" t="s">
        <v>50</v>
      </c>
      <c r="C14" s="10" t="s">
        <v>24</v>
      </c>
      <c r="D14" s="10" t="s">
        <v>25</v>
      </c>
      <c r="E14" s="10" t="s">
        <v>26</v>
      </c>
      <c r="F14" s="10" t="s">
        <v>27</v>
      </c>
      <c r="G14" s="10" t="s">
        <v>51</v>
      </c>
      <c r="H14" s="10" t="s">
        <v>29</v>
      </c>
      <c r="I14" s="10" t="s">
        <v>30</v>
      </c>
      <c r="J14" s="10" t="s">
        <v>47</v>
      </c>
      <c r="K14" s="10" t="s">
        <v>47</v>
      </c>
      <c r="L14" s="13" t="s">
        <v>52</v>
      </c>
      <c r="M14" s="10">
        <v>130.2</v>
      </c>
      <c r="N14" s="10">
        <v>94</v>
      </c>
      <c r="O14" s="10">
        <v>172</v>
      </c>
      <c r="P14" s="13" t="s">
        <v>53</v>
      </c>
    </row>
    <row r="15" s="16" customFormat="true" ht="63" customHeight="true" spans="1:16">
      <c r="A15" s="10">
        <v>7</v>
      </c>
      <c r="B15" s="10" t="s">
        <v>54</v>
      </c>
      <c r="C15" s="10" t="s">
        <v>24</v>
      </c>
      <c r="D15" s="10" t="s">
        <v>25</v>
      </c>
      <c r="E15" s="10" t="s">
        <v>26</v>
      </c>
      <c r="F15" s="10" t="s">
        <v>27</v>
      </c>
      <c r="G15" s="10" t="s">
        <v>55</v>
      </c>
      <c r="H15" s="10" t="s">
        <v>29</v>
      </c>
      <c r="I15" s="10" t="s">
        <v>30</v>
      </c>
      <c r="J15" s="10" t="s">
        <v>47</v>
      </c>
      <c r="K15" s="10" t="s">
        <v>47</v>
      </c>
      <c r="L15" s="13" t="s">
        <v>56</v>
      </c>
      <c r="M15" s="10">
        <v>989.32256</v>
      </c>
      <c r="N15" s="14">
        <v>744</v>
      </c>
      <c r="O15" s="14">
        <v>1422</v>
      </c>
      <c r="P15" s="13" t="s">
        <v>57</v>
      </c>
    </row>
    <row r="16" s="16" customFormat="true" ht="78" customHeight="true" spans="1:16">
      <c r="A16" s="10">
        <v>8</v>
      </c>
      <c r="B16" s="10" t="s">
        <v>58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59</v>
      </c>
      <c r="H16" s="10" t="s">
        <v>29</v>
      </c>
      <c r="I16" s="10" t="s">
        <v>30</v>
      </c>
      <c r="J16" s="10" t="s">
        <v>47</v>
      </c>
      <c r="K16" s="10" t="s">
        <v>47</v>
      </c>
      <c r="L16" s="13" t="s">
        <v>60</v>
      </c>
      <c r="M16" s="10">
        <v>375.10552</v>
      </c>
      <c r="N16" s="14">
        <v>497</v>
      </c>
      <c r="O16" s="14">
        <v>889</v>
      </c>
      <c r="P16" s="13" t="s">
        <v>61</v>
      </c>
    </row>
    <row r="17" s="16" customFormat="true" ht="42" customHeight="true" spans="1:16">
      <c r="A17" s="10">
        <v>9</v>
      </c>
      <c r="B17" s="10" t="s">
        <v>62</v>
      </c>
      <c r="C17" s="10" t="s">
        <v>24</v>
      </c>
      <c r="D17" s="10" t="s">
        <v>25</v>
      </c>
      <c r="E17" s="10" t="s">
        <v>26</v>
      </c>
      <c r="F17" s="10" t="s">
        <v>27</v>
      </c>
      <c r="G17" s="10" t="s">
        <v>63</v>
      </c>
      <c r="H17" s="10" t="s">
        <v>29</v>
      </c>
      <c r="I17" s="10" t="s">
        <v>30</v>
      </c>
      <c r="J17" s="10" t="s">
        <v>47</v>
      </c>
      <c r="K17" s="10" t="s">
        <v>47</v>
      </c>
      <c r="L17" s="13" t="s">
        <v>64</v>
      </c>
      <c r="M17" s="10">
        <v>394.8</v>
      </c>
      <c r="N17" s="14">
        <v>326</v>
      </c>
      <c r="O17" s="14">
        <v>585</v>
      </c>
      <c r="P17" s="13" t="s">
        <v>65</v>
      </c>
    </row>
    <row r="18" s="16" customFormat="true" ht="42" customHeight="true" spans="1:16">
      <c r="A18" s="10">
        <v>10</v>
      </c>
      <c r="B18" s="10" t="s">
        <v>66</v>
      </c>
      <c r="C18" s="10" t="s">
        <v>24</v>
      </c>
      <c r="D18" s="10" t="s">
        <v>25</v>
      </c>
      <c r="E18" s="10" t="s">
        <v>26</v>
      </c>
      <c r="F18" s="10" t="s">
        <v>27</v>
      </c>
      <c r="G18" s="10" t="s">
        <v>67</v>
      </c>
      <c r="H18" s="10" t="s">
        <v>29</v>
      </c>
      <c r="I18" s="10" t="s">
        <v>30</v>
      </c>
      <c r="J18" s="10" t="s">
        <v>47</v>
      </c>
      <c r="K18" s="10" t="s">
        <v>47</v>
      </c>
      <c r="L18" s="13" t="s">
        <v>68</v>
      </c>
      <c r="M18" s="10">
        <v>397.908</v>
      </c>
      <c r="N18" s="14">
        <v>320</v>
      </c>
      <c r="O18" s="14">
        <v>477</v>
      </c>
      <c r="P18" s="13" t="s">
        <v>69</v>
      </c>
    </row>
    <row r="19" s="16" customFormat="true" ht="42" customHeight="true" spans="1:16">
      <c r="A19" s="10">
        <v>11</v>
      </c>
      <c r="B19" s="10" t="s">
        <v>70</v>
      </c>
      <c r="C19" s="10" t="s">
        <v>24</v>
      </c>
      <c r="D19" s="10" t="s">
        <v>25</v>
      </c>
      <c r="E19" s="10" t="s">
        <v>26</v>
      </c>
      <c r="F19" s="10" t="s">
        <v>27</v>
      </c>
      <c r="G19" s="10" t="s">
        <v>71</v>
      </c>
      <c r="H19" s="10" t="s">
        <v>29</v>
      </c>
      <c r="I19" s="10" t="s">
        <v>30</v>
      </c>
      <c r="J19" s="10" t="s">
        <v>47</v>
      </c>
      <c r="K19" s="10" t="s">
        <v>47</v>
      </c>
      <c r="L19" s="13" t="s">
        <v>72</v>
      </c>
      <c r="M19" s="10">
        <v>44.8</v>
      </c>
      <c r="N19" s="14">
        <v>11</v>
      </c>
      <c r="O19" s="14">
        <v>20</v>
      </c>
      <c r="P19" s="13" t="s">
        <v>73</v>
      </c>
    </row>
    <row r="20" s="16" customFormat="true" ht="66" customHeight="true" spans="1:16">
      <c r="A20" s="10">
        <v>12</v>
      </c>
      <c r="B20" s="10" t="s">
        <v>74</v>
      </c>
      <c r="C20" s="10" t="s">
        <v>24</v>
      </c>
      <c r="D20" s="10" t="s">
        <v>25</v>
      </c>
      <c r="E20" s="10" t="s">
        <v>26</v>
      </c>
      <c r="F20" s="33" t="s">
        <v>75</v>
      </c>
      <c r="G20" s="33" t="s">
        <v>51</v>
      </c>
      <c r="H20" s="14" t="s">
        <v>29</v>
      </c>
      <c r="I20" s="10" t="s">
        <v>30</v>
      </c>
      <c r="J20" s="10" t="s">
        <v>47</v>
      </c>
      <c r="K20" s="14" t="s">
        <v>47</v>
      </c>
      <c r="L20" s="39" t="s">
        <v>76</v>
      </c>
      <c r="M20" s="14">
        <v>15.55</v>
      </c>
      <c r="N20" s="14">
        <v>6</v>
      </c>
      <c r="O20" s="14">
        <v>18</v>
      </c>
      <c r="P20" s="39" t="s">
        <v>77</v>
      </c>
    </row>
    <row r="21" s="16" customFormat="true" ht="66" customHeight="true" spans="1:16">
      <c r="A21" s="10">
        <v>13</v>
      </c>
      <c r="B21" s="10" t="s">
        <v>78</v>
      </c>
      <c r="C21" s="10" t="s">
        <v>24</v>
      </c>
      <c r="D21" s="10" t="s">
        <v>25</v>
      </c>
      <c r="E21" s="10" t="s">
        <v>26</v>
      </c>
      <c r="F21" s="33" t="s">
        <v>75</v>
      </c>
      <c r="G21" s="33" t="s">
        <v>55</v>
      </c>
      <c r="H21" s="14" t="s">
        <v>29</v>
      </c>
      <c r="I21" s="10" t="s">
        <v>30</v>
      </c>
      <c r="J21" s="10" t="s">
        <v>47</v>
      </c>
      <c r="K21" s="14" t="s">
        <v>47</v>
      </c>
      <c r="L21" s="39" t="s">
        <v>79</v>
      </c>
      <c r="M21" s="14">
        <v>70.79016</v>
      </c>
      <c r="N21" s="14">
        <v>48</v>
      </c>
      <c r="O21" s="14">
        <v>120</v>
      </c>
      <c r="P21" s="39" t="s">
        <v>80</v>
      </c>
    </row>
    <row r="22" s="16" customFormat="true" ht="66" customHeight="true" spans="1:16">
      <c r="A22" s="10">
        <v>14</v>
      </c>
      <c r="B22" s="10" t="s">
        <v>81</v>
      </c>
      <c r="C22" s="10" t="s">
        <v>24</v>
      </c>
      <c r="D22" s="10" t="s">
        <v>25</v>
      </c>
      <c r="E22" s="10" t="s">
        <v>26</v>
      </c>
      <c r="F22" s="33" t="s">
        <v>75</v>
      </c>
      <c r="G22" s="33" t="s">
        <v>59</v>
      </c>
      <c r="H22" s="14" t="s">
        <v>29</v>
      </c>
      <c r="I22" s="10" t="s">
        <v>30</v>
      </c>
      <c r="J22" s="10" t="s">
        <v>47</v>
      </c>
      <c r="K22" s="14" t="s">
        <v>47</v>
      </c>
      <c r="L22" s="39" t="s">
        <v>82</v>
      </c>
      <c r="M22" s="14">
        <v>46.236</v>
      </c>
      <c r="N22" s="14">
        <v>36</v>
      </c>
      <c r="O22" s="14">
        <v>87</v>
      </c>
      <c r="P22" s="39" t="s">
        <v>83</v>
      </c>
    </row>
    <row r="23" s="16" customFormat="true" ht="66" customHeight="true" spans="1:16">
      <c r="A23" s="10">
        <v>15</v>
      </c>
      <c r="B23" s="10" t="s">
        <v>84</v>
      </c>
      <c r="C23" s="10" t="s">
        <v>24</v>
      </c>
      <c r="D23" s="10" t="s">
        <v>25</v>
      </c>
      <c r="E23" s="10" t="s">
        <v>26</v>
      </c>
      <c r="F23" s="33" t="s">
        <v>75</v>
      </c>
      <c r="G23" s="33" t="s">
        <v>67</v>
      </c>
      <c r="H23" s="14" t="s">
        <v>29</v>
      </c>
      <c r="I23" s="10" t="s">
        <v>30</v>
      </c>
      <c r="J23" s="10" t="s">
        <v>47</v>
      </c>
      <c r="K23" s="14" t="s">
        <v>47</v>
      </c>
      <c r="L23" s="39" t="s">
        <v>85</v>
      </c>
      <c r="M23" s="14">
        <v>25.5613</v>
      </c>
      <c r="N23" s="14">
        <v>30</v>
      </c>
      <c r="O23" s="14">
        <v>56</v>
      </c>
      <c r="P23" s="39" t="s">
        <v>86</v>
      </c>
    </row>
    <row r="24" s="16" customFormat="true" ht="66" customHeight="true" spans="1:16">
      <c r="A24" s="10">
        <v>16</v>
      </c>
      <c r="B24" s="10" t="s">
        <v>87</v>
      </c>
      <c r="C24" s="10" t="s">
        <v>24</v>
      </c>
      <c r="D24" s="10" t="s">
        <v>25</v>
      </c>
      <c r="E24" s="10" t="s">
        <v>26</v>
      </c>
      <c r="F24" s="33" t="s">
        <v>75</v>
      </c>
      <c r="G24" s="33" t="s">
        <v>63</v>
      </c>
      <c r="H24" s="14" t="s">
        <v>29</v>
      </c>
      <c r="I24" s="10" t="s">
        <v>30</v>
      </c>
      <c r="J24" s="10" t="s">
        <v>47</v>
      </c>
      <c r="K24" s="14" t="s">
        <v>47</v>
      </c>
      <c r="L24" s="39" t="s">
        <v>88</v>
      </c>
      <c r="M24" s="14">
        <v>25.2703</v>
      </c>
      <c r="N24" s="14">
        <v>9</v>
      </c>
      <c r="O24" s="14">
        <v>20</v>
      </c>
      <c r="P24" s="39" t="s">
        <v>89</v>
      </c>
    </row>
    <row r="25" s="16" customFormat="true" ht="66" customHeight="true" spans="1:16">
      <c r="A25" s="10">
        <v>17</v>
      </c>
      <c r="B25" s="10" t="s">
        <v>90</v>
      </c>
      <c r="C25" s="10" t="s">
        <v>24</v>
      </c>
      <c r="D25" s="10" t="s">
        <v>25</v>
      </c>
      <c r="E25" s="10" t="s">
        <v>26</v>
      </c>
      <c r="F25" s="33" t="s">
        <v>75</v>
      </c>
      <c r="G25" s="33" t="s">
        <v>71</v>
      </c>
      <c r="H25" s="14" t="s">
        <v>29</v>
      </c>
      <c r="I25" s="10" t="s">
        <v>30</v>
      </c>
      <c r="J25" s="10" t="s">
        <v>47</v>
      </c>
      <c r="K25" s="14" t="s">
        <v>47</v>
      </c>
      <c r="L25" s="39" t="s">
        <v>91</v>
      </c>
      <c r="M25" s="14">
        <v>0.65</v>
      </c>
      <c r="N25" s="14">
        <v>1</v>
      </c>
      <c r="O25" s="14">
        <v>3</v>
      </c>
      <c r="P25" s="39" t="s">
        <v>92</v>
      </c>
    </row>
    <row r="26" s="16" customFormat="true" ht="66" customHeight="true" spans="1:16">
      <c r="A26" s="10">
        <v>18</v>
      </c>
      <c r="B26" s="10" t="s">
        <v>93</v>
      </c>
      <c r="C26" s="10" t="s">
        <v>24</v>
      </c>
      <c r="D26" s="10" t="s">
        <v>25</v>
      </c>
      <c r="E26" s="10" t="s">
        <v>26</v>
      </c>
      <c r="F26" s="33" t="s">
        <v>75</v>
      </c>
      <c r="G26" s="33" t="s">
        <v>46</v>
      </c>
      <c r="H26" s="14" t="s">
        <v>29</v>
      </c>
      <c r="I26" s="10" t="s">
        <v>30</v>
      </c>
      <c r="J26" s="10" t="s">
        <v>47</v>
      </c>
      <c r="K26" s="14" t="s">
        <v>47</v>
      </c>
      <c r="L26" s="39" t="s">
        <v>94</v>
      </c>
      <c r="M26" s="14">
        <v>16.85</v>
      </c>
      <c r="N26" s="14">
        <v>14</v>
      </c>
      <c r="O26" s="14">
        <v>40</v>
      </c>
      <c r="P26" s="39" t="s">
        <v>95</v>
      </c>
    </row>
    <row r="27" s="16" customFormat="true" ht="66" customHeight="true" spans="1:16">
      <c r="A27" s="10">
        <v>19</v>
      </c>
      <c r="B27" s="10" t="s">
        <v>96</v>
      </c>
      <c r="C27" s="10" t="s">
        <v>24</v>
      </c>
      <c r="D27" s="10" t="s">
        <v>25</v>
      </c>
      <c r="E27" s="10" t="s">
        <v>26</v>
      </c>
      <c r="F27" s="33" t="s">
        <v>75</v>
      </c>
      <c r="G27" s="33" t="s">
        <v>97</v>
      </c>
      <c r="H27" s="14" t="s">
        <v>29</v>
      </c>
      <c r="I27" s="10" t="s">
        <v>30</v>
      </c>
      <c r="J27" s="10" t="s">
        <v>28</v>
      </c>
      <c r="K27" s="10" t="s">
        <v>28</v>
      </c>
      <c r="L27" s="13" t="s">
        <v>98</v>
      </c>
      <c r="M27" s="14">
        <v>16.055</v>
      </c>
      <c r="N27" s="10">
        <v>62</v>
      </c>
      <c r="O27" s="10">
        <v>104</v>
      </c>
      <c r="P27" s="10" t="s">
        <v>99</v>
      </c>
    </row>
    <row r="28" s="16" customFormat="true" ht="66" customHeight="true" spans="1:16">
      <c r="A28" s="10">
        <v>20</v>
      </c>
      <c r="B28" s="10" t="s">
        <v>100</v>
      </c>
      <c r="C28" s="10" t="s">
        <v>24</v>
      </c>
      <c r="D28" s="10" t="s">
        <v>25</v>
      </c>
      <c r="E28" s="10" t="s">
        <v>26</v>
      </c>
      <c r="F28" s="26" t="s">
        <v>27</v>
      </c>
      <c r="G28" s="10" t="s">
        <v>42</v>
      </c>
      <c r="H28" s="14" t="s">
        <v>29</v>
      </c>
      <c r="I28" s="10" t="s">
        <v>30</v>
      </c>
      <c r="J28" s="10" t="s">
        <v>42</v>
      </c>
      <c r="K28" s="10" t="s">
        <v>42</v>
      </c>
      <c r="L28" s="13" t="s">
        <v>101</v>
      </c>
      <c r="M28" s="14">
        <v>8.4</v>
      </c>
      <c r="N28" s="10">
        <v>35</v>
      </c>
      <c r="O28" s="10">
        <v>101</v>
      </c>
      <c r="P28" s="10" t="s">
        <v>102</v>
      </c>
    </row>
    <row r="29" s="16" customFormat="true" ht="62" customHeight="true" spans="1:16">
      <c r="A29" s="10">
        <v>21</v>
      </c>
      <c r="B29" s="26" t="s">
        <v>103</v>
      </c>
      <c r="C29" s="10" t="s">
        <v>24</v>
      </c>
      <c r="D29" s="10" t="s">
        <v>25</v>
      </c>
      <c r="E29" s="10" t="s">
        <v>26</v>
      </c>
      <c r="F29" s="26" t="s">
        <v>27</v>
      </c>
      <c r="G29" s="26" t="s">
        <v>47</v>
      </c>
      <c r="H29" s="14" t="s">
        <v>29</v>
      </c>
      <c r="I29" s="10" t="s">
        <v>30</v>
      </c>
      <c r="J29" s="26" t="s">
        <v>47</v>
      </c>
      <c r="K29" s="26" t="s">
        <v>47</v>
      </c>
      <c r="L29" s="40" t="s">
        <v>104</v>
      </c>
      <c r="M29" s="48">
        <v>107.3114</v>
      </c>
      <c r="N29" s="49">
        <v>14</v>
      </c>
      <c r="O29" s="49">
        <v>30</v>
      </c>
      <c r="P29" s="13" t="s">
        <v>105</v>
      </c>
    </row>
    <row r="30" s="16" customFormat="true" ht="58" customHeight="true" spans="1:16">
      <c r="A30" s="10">
        <v>22</v>
      </c>
      <c r="B30" s="10" t="s">
        <v>106</v>
      </c>
      <c r="C30" s="10" t="s">
        <v>24</v>
      </c>
      <c r="D30" s="10" t="s">
        <v>25</v>
      </c>
      <c r="E30" s="10" t="s">
        <v>26</v>
      </c>
      <c r="F30" s="10" t="s">
        <v>27</v>
      </c>
      <c r="G30" s="10" t="s">
        <v>38</v>
      </c>
      <c r="H30" s="14" t="s">
        <v>29</v>
      </c>
      <c r="I30" s="10" t="s">
        <v>30</v>
      </c>
      <c r="J30" s="10" t="s">
        <v>38</v>
      </c>
      <c r="K30" s="10" t="s">
        <v>38</v>
      </c>
      <c r="L30" s="40" t="s">
        <v>107</v>
      </c>
      <c r="M30" s="10">
        <v>17</v>
      </c>
      <c r="N30" s="10">
        <v>26</v>
      </c>
      <c r="O30" s="10">
        <v>34</v>
      </c>
      <c r="P30" s="13" t="s">
        <v>108</v>
      </c>
    </row>
    <row r="31" s="16" customFormat="true" ht="93" customHeight="true" spans="1:16">
      <c r="A31" s="10">
        <v>23</v>
      </c>
      <c r="B31" s="14" t="s">
        <v>109</v>
      </c>
      <c r="C31" s="10" t="s">
        <v>24</v>
      </c>
      <c r="D31" s="10" t="s">
        <v>25</v>
      </c>
      <c r="E31" s="10" t="s">
        <v>26</v>
      </c>
      <c r="F31" s="14" t="s">
        <v>27</v>
      </c>
      <c r="G31" s="14" t="s">
        <v>110</v>
      </c>
      <c r="H31" s="14" t="s">
        <v>111</v>
      </c>
      <c r="I31" s="10" t="s">
        <v>30</v>
      </c>
      <c r="J31" s="10" t="s">
        <v>30</v>
      </c>
      <c r="K31" s="10" t="s">
        <v>30</v>
      </c>
      <c r="L31" s="39" t="s">
        <v>112</v>
      </c>
      <c r="M31" s="14">
        <v>140.506656</v>
      </c>
      <c r="N31" s="14">
        <v>156</v>
      </c>
      <c r="O31" s="14">
        <v>390</v>
      </c>
      <c r="P31" s="39" t="s">
        <v>113</v>
      </c>
    </row>
    <row r="32" s="16" customFormat="true" ht="72" customHeight="true" spans="1:16">
      <c r="A32" s="10">
        <v>24</v>
      </c>
      <c r="B32" s="14" t="s">
        <v>114</v>
      </c>
      <c r="C32" s="10" t="s">
        <v>115</v>
      </c>
      <c r="D32" s="10" t="s">
        <v>25</v>
      </c>
      <c r="E32" s="10" t="s">
        <v>26</v>
      </c>
      <c r="F32" s="14" t="s">
        <v>27</v>
      </c>
      <c r="G32" s="14" t="s">
        <v>47</v>
      </c>
      <c r="H32" s="14" t="s">
        <v>29</v>
      </c>
      <c r="I32" s="10" t="s">
        <v>30</v>
      </c>
      <c r="J32" s="10" t="s">
        <v>30</v>
      </c>
      <c r="K32" s="10" t="s">
        <v>30</v>
      </c>
      <c r="L32" s="39" t="s">
        <v>116</v>
      </c>
      <c r="M32" s="14">
        <v>100</v>
      </c>
      <c r="N32" s="14">
        <v>90</v>
      </c>
      <c r="O32" s="14">
        <v>292</v>
      </c>
      <c r="P32" s="39" t="s">
        <v>117</v>
      </c>
    </row>
    <row r="33" s="16" customFormat="true" ht="39" customHeight="true" spans="1:16">
      <c r="A33" s="24" t="s">
        <v>118</v>
      </c>
      <c r="B33" s="25"/>
      <c r="C33" s="25"/>
      <c r="D33" s="25"/>
      <c r="E33" s="25"/>
      <c r="F33" s="31"/>
      <c r="G33" s="34"/>
      <c r="H33" s="34"/>
      <c r="I33" s="41"/>
      <c r="J33" s="34"/>
      <c r="K33" s="34"/>
      <c r="L33" s="42"/>
      <c r="M33" s="41">
        <f>SUM(M34:M46)</f>
        <v>1270.87748</v>
      </c>
      <c r="N33" s="41">
        <f>SUM(N34:N46)</f>
        <v>9670</v>
      </c>
      <c r="O33" s="41">
        <f>SUM(O34:O46)</f>
        <v>25453</v>
      </c>
      <c r="P33" s="50"/>
    </row>
    <row r="34" s="17" customFormat="true" ht="68" customHeight="true" spans="1:16">
      <c r="A34" s="27">
        <v>25</v>
      </c>
      <c r="B34" s="10" t="s">
        <v>119</v>
      </c>
      <c r="C34" s="10" t="s">
        <v>24</v>
      </c>
      <c r="D34" s="10" t="s">
        <v>25</v>
      </c>
      <c r="E34" s="10" t="s">
        <v>26</v>
      </c>
      <c r="F34" s="10" t="s">
        <v>27</v>
      </c>
      <c r="G34" s="10" t="s">
        <v>59</v>
      </c>
      <c r="H34" s="10" t="s">
        <v>120</v>
      </c>
      <c r="I34" s="10" t="s">
        <v>30</v>
      </c>
      <c r="J34" s="10" t="s">
        <v>30</v>
      </c>
      <c r="K34" s="10" t="s">
        <v>30</v>
      </c>
      <c r="L34" s="13" t="s">
        <v>121</v>
      </c>
      <c r="M34" s="10">
        <v>344.04048</v>
      </c>
      <c r="N34" s="10">
        <v>226</v>
      </c>
      <c r="O34" s="10">
        <v>592</v>
      </c>
      <c r="P34" s="13" t="s">
        <v>122</v>
      </c>
    </row>
    <row r="35" s="17" customFormat="true" ht="68" customHeight="true" spans="1:16">
      <c r="A35" s="27">
        <v>26</v>
      </c>
      <c r="B35" s="10" t="s">
        <v>123</v>
      </c>
      <c r="C35" s="10" t="s">
        <v>24</v>
      </c>
      <c r="D35" s="10" t="s">
        <v>25</v>
      </c>
      <c r="E35" s="10" t="s">
        <v>26</v>
      </c>
      <c r="F35" s="10" t="s">
        <v>75</v>
      </c>
      <c r="G35" s="10" t="s">
        <v>59</v>
      </c>
      <c r="H35" s="10" t="s">
        <v>124</v>
      </c>
      <c r="I35" s="10" t="s">
        <v>30</v>
      </c>
      <c r="J35" s="10" t="s">
        <v>30</v>
      </c>
      <c r="K35" s="10" t="s">
        <v>30</v>
      </c>
      <c r="L35" s="13" t="s">
        <v>125</v>
      </c>
      <c r="M35" s="10">
        <v>61.33</v>
      </c>
      <c r="N35" s="10">
        <v>54</v>
      </c>
      <c r="O35" s="10">
        <v>131</v>
      </c>
      <c r="P35" s="13" t="s">
        <v>126</v>
      </c>
    </row>
    <row r="36" s="16" customFormat="true" ht="96" customHeight="true" spans="1:16">
      <c r="A36" s="27">
        <v>27</v>
      </c>
      <c r="B36" s="10" t="s">
        <v>127</v>
      </c>
      <c r="C36" s="10" t="s">
        <v>24</v>
      </c>
      <c r="D36" s="10" t="s">
        <v>25</v>
      </c>
      <c r="E36" s="10" t="s">
        <v>26</v>
      </c>
      <c r="F36" s="33" t="s">
        <v>27</v>
      </c>
      <c r="G36" s="33" t="s">
        <v>59</v>
      </c>
      <c r="H36" s="14" t="s">
        <v>29</v>
      </c>
      <c r="I36" s="10" t="s">
        <v>30</v>
      </c>
      <c r="J36" s="10" t="s">
        <v>47</v>
      </c>
      <c r="K36" s="10" t="s">
        <v>47</v>
      </c>
      <c r="L36" s="39" t="s">
        <v>128</v>
      </c>
      <c r="M36" s="14">
        <v>100</v>
      </c>
      <c r="N36" s="14">
        <v>270</v>
      </c>
      <c r="O36" s="14">
        <v>680</v>
      </c>
      <c r="P36" s="39" t="s">
        <v>129</v>
      </c>
    </row>
    <row r="37" s="17" customFormat="true" ht="68" customHeight="true" spans="1:16">
      <c r="A37" s="27">
        <v>28</v>
      </c>
      <c r="B37" s="10" t="s">
        <v>130</v>
      </c>
      <c r="C37" s="10" t="s">
        <v>24</v>
      </c>
      <c r="D37" s="10" t="s">
        <v>25</v>
      </c>
      <c r="E37" s="10" t="s">
        <v>26</v>
      </c>
      <c r="F37" s="10" t="s">
        <v>27</v>
      </c>
      <c r="G37" s="10" t="s">
        <v>131</v>
      </c>
      <c r="H37" s="10" t="s">
        <v>132</v>
      </c>
      <c r="I37" s="10" t="s">
        <v>30</v>
      </c>
      <c r="J37" s="10" t="s">
        <v>30</v>
      </c>
      <c r="K37" s="10" t="s">
        <v>30</v>
      </c>
      <c r="L37" s="13" t="s">
        <v>133</v>
      </c>
      <c r="M37" s="10">
        <v>31.64</v>
      </c>
      <c r="N37" s="10">
        <v>39</v>
      </c>
      <c r="O37" s="10">
        <v>76</v>
      </c>
      <c r="P37" s="13" t="s">
        <v>134</v>
      </c>
    </row>
    <row r="38" s="16" customFormat="true" ht="73" customHeight="true" spans="1:16">
      <c r="A38" s="27">
        <v>29</v>
      </c>
      <c r="B38" s="10" t="s">
        <v>135</v>
      </c>
      <c r="C38" s="10" t="s">
        <v>24</v>
      </c>
      <c r="D38" s="10" t="s">
        <v>25</v>
      </c>
      <c r="E38" s="10" t="s">
        <v>26</v>
      </c>
      <c r="F38" s="10" t="s">
        <v>27</v>
      </c>
      <c r="G38" s="10" t="s">
        <v>136</v>
      </c>
      <c r="H38" s="14" t="s">
        <v>29</v>
      </c>
      <c r="I38" s="10" t="s">
        <v>30</v>
      </c>
      <c r="J38" s="10" t="s">
        <v>136</v>
      </c>
      <c r="K38" s="10" t="s">
        <v>136</v>
      </c>
      <c r="L38" s="13" t="s">
        <v>137</v>
      </c>
      <c r="M38" s="10">
        <v>61.1272</v>
      </c>
      <c r="N38" s="10">
        <v>856</v>
      </c>
      <c r="O38" s="10">
        <v>1136</v>
      </c>
      <c r="P38" s="13" t="s">
        <v>138</v>
      </c>
    </row>
    <row r="39" s="16" customFormat="true" ht="73" customHeight="true" spans="1:16">
      <c r="A39" s="27">
        <v>30</v>
      </c>
      <c r="B39" s="14" t="s">
        <v>139</v>
      </c>
      <c r="C39" s="10" t="s">
        <v>24</v>
      </c>
      <c r="D39" s="10" t="s">
        <v>25</v>
      </c>
      <c r="E39" s="10" t="s">
        <v>26</v>
      </c>
      <c r="F39" s="14" t="s">
        <v>27</v>
      </c>
      <c r="G39" s="14" t="s">
        <v>34</v>
      </c>
      <c r="H39" s="14" t="s">
        <v>29</v>
      </c>
      <c r="I39" s="10" t="s">
        <v>30</v>
      </c>
      <c r="J39" s="14" t="s">
        <v>34</v>
      </c>
      <c r="K39" s="14" t="s">
        <v>34</v>
      </c>
      <c r="L39" s="43" t="s">
        <v>140</v>
      </c>
      <c r="M39" s="14">
        <v>138.6506</v>
      </c>
      <c r="N39" s="14">
        <v>2067</v>
      </c>
      <c r="O39" s="51">
        <v>6305</v>
      </c>
      <c r="P39" s="13" t="s">
        <v>141</v>
      </c>
    </row>
    <row r="40" s="16" customFormat="true" ht="73" customHeight="true" spans="1:16">
      <c r="A40" s="27">
        <v>31</v>
      </c>
      <c r="B40" s="10" t="s">
        <v>142</v>
      </c>
      <c r="C40" s="10" t="s">
        <v>24</v>
      </c>
      <c r="D40" s="10" t="s">
        <v>25</v>
      </c>
      <c r="E40" s="10" t="s">
        <v>26</v>
      </c>
      <c r="F40" s="33" t="s">
        <v>27</v>
      </c>
      <c r="G40" s="33" t="s">
        <v>47</v>
      </c>
      <c r="H40" s="14" t="s">
        <v>143</v>
      </c>
      <c r="I40" s="10" t="s">
        <v>30</v>
      </c>
      <c r="J40" s="10" t="s">
        <v>47</v>
      </c>
      <c r="K40" s="10" t="s">
        <v>47</v>
      </c>
      <c r="L40" s="39" t="s">
        <v>144</v>
      </c>
      <c r="M40" s="14">
        <v>88.08</v>
      </c>
      <c r="N40" s="14">
        <v>1000</v>
      </c>
      <c r="O40" s="14">
        <v>2600</v>
      </c>
      <c r="P40" s="13" t="s">
        <v>145</v>
      </c>
    </row>
    <row r="41" s="16" customFormat="true" ht="73" customHeight="true" spans="1:16">
      <c r="A41" s="27">
        <v>32</v>
      </c>
      <c r="B41" s="10" t="s">
        <v>146</v>
      </c>
      <c r="C41" s="10" t="s">
        <v>24</v>
      </c>
      <c r="D41" s="10" t="s">
        <v>25</v>
      </c>
      <c r="E41" s="10" t="s">
        <v>26</v>
      </c>
      <c r="F41" s="10" t="s">
        <v>27</v>
      </c>
      <c r="G41" s="10" t="s">
        <v>38</v>
      </c>
      <c r="H41" s="10" t="s">
        <v>29</v>
      </c>
      <c r="I41" s="10" t="s">
        <v>30</v>
      </c>
      <c r="J41" s="10" t="s">
        <v>38</v>
      </c>
      <c r="K41" s="10" t="s">
        <v>38</v>
      </c>
      <c r="L41" s="13" t="s">
        <v>147</v>
      </c>
      <c r="M41" s="10">
        <v>138.6952</v>
      </c>
      <c r="N41" s="10">
        <v>1294</v>
      </c>
      <c r="O41" s="10">
        <v>3415</v>
      </c>
      <c r="P41" s="13" t="s">
        <v>148</v>
      </c>
    </row>
    <row r="42" s="16" customFormat="true" ht="73" customHeight="true" spans="1:16">
      <c r="A42" s="27">
        <v>33</v>
      </c>
      <c r="B42" s="10" t="s">
        <v>149</v>
      </c>
      <c r="C42" s="10" t="s">
        <v>24</v>
      </c>
      <c r="D42" s="10" t="s">
        <v>25</v>
      </c>
      <c r="E42" s="10" t="s">
        <v>26</v>
      </c>
      <c r="F42" s="10" t="s">
        <v>27</v>
      </c>
      <c r="G42" s="32" t="s">
        <v>42</v>
      </c>
      <c r="H42" s="10" t="s">
        <v>143</v>
      </c>
      <c r="I42" s="10" t="s">
        <v>30</v>
      </c>
      <c r="J42" s="10" t="s">
        <v>42</v>
      </c>
      <c r="K42" s="10" t="s">
        <v>42</v>
      </c>
      <c r="L42" s="13" t="s">
        <v>150</v>
      </c>
      <c r="M42" s="10">
        <v>82.2</v>
      </c>
      <c r="N42" s="10">
        <v>1101</v>
      </c>
      <c r="O42" s="10">
        <v>2735</v>
      </c>
      <c r="P42" s="13" t="s">
        <v>151</v>
      </c>
    </row>
    <row r="43" s="16" customFormat="true" ht="58" customHeight="true" spans="1:16">
      <c r="A43" s="27">
        <v>34</v>
      </c>
      <c r="B43" s="10" t="s">
        <v>152</v>
      </c>
      <c r="C43" s="10" t="s">
        <v>24</v>
      </c>
      <c r="D43" s="10" t="s">
        <v>25</v>
      </c>
      <c r="E43" s="10" t="s">
        <v>26</v>
      </c>
      <c r="F43" s="10" t="s">
        <v>27</v>
      </c>
      <c r="G43" s="10" t="s">
        <v>153</v>
      </c>
      <c r="H43" s="14" t="s">
        <v>29</v>
      </c>
      <c r="I43" s="10" t="s">
        <v>30</v>
      </c>
      <c r="J43" s="10" t="s">
        <v>38</v>
      </c>
      <c r="K43" s="10" t="s">
        <v>38</v>
      </c>
      <c r="L43" s="13" t="s">
        <v>154</v>
      </c>
      <c r="M43" s="10">
        <v>30</v>
      </c>
      <c r="N43" s="10">
        <v>30</v>
      </c>
      <c r="O43" s="10">
        <v>75</v>
      </c>
      <c r="P43" s="13" t="s">
        <v>155</v>
      </c>
    </row>
    <row r="44" s="16" customFormat="true" ht="58" customHeight="true" spans="1:16">
      <c r="A44" s="27">
        <v>35</v>
      </c>
      <c r="B44" s="10" t="s">
        <v>156</v>
      </c>
      <c r="C44" s="10" t="s">
        <v>24</v>
      </c>
      <c r="D44" s="10" t="s">
        <v>25</v>
      </c>
      <c r="E44" s="10" t="s">
        <v>26</v>
      </c>
      <c r="F44" s="10" t="s">
        <v>27</v>
      </c>
      <c r="G44" s="10" t="s">
        <v>157</v>
      </c>
      <c r="H44" s="10" t="s">
        <v>29</v>
      </c>
      <c r="I44" s="10" t="s">
        <v>30</v>
      </c>
      <c r="J44" s="10" t="s">
        <v>47</v>
      </c>
      <c r="K44" s="10" t="s">
        <v>47</v>
      </c>
      <c r="L44" s="13" t="s">
        <v>158</v>
      </c>
      <c r="M44" s="10">
        <v>171.42</v>
      </c>
      <c r="N44" s="14">
        <v>2632</v>
      </c>
      <c r="O44" s="14">
        <v>7500</v>
      </c>
      <c r="P44" s="13" t="s">
        <v>159</v>
      </c>
    </row>
    <row r="45" s="16" customFormat="true" ht="58" customHeight="true" spans="1:16">
      <c r="A45" s="27">
        <v>36</v>
      </c>
      <c r="B45" s="14" t="s">
        <v>160</v>
      </c>
      <c r="C45" s="10" t="s">
        <v>24</v>
      </c>
      <c r="D45" s="10" t="s">
        <v>25</v>
      </c>
      <c r="E45" s="10" t="s">
        <v>26</v>
      </c>
      <c r="F45" s="14" t="s">
        <v>27</v>
      </c>
      <c r="G45" s="14" t="s">
        <v>161</v>
      </c>
      <c r="H45" s="10" t="s">
        <v>29</v>
      </c>
      <c r="I45" s="10" t="s">
        <v>30</v>
      </c>
      <c r="J45" s="14" t="s">
        <v>34</v>
      </c>
      <c r="K45" s="14" t="s">
        <v>34</v>
      </c>
      <c r="L45" s="39" t="s">
        <v>162</v>
      </c>
      <c r="M45" s="14">
        <v>12.194</v>
      </c>
      <c r="N45" s="14">
        <v>98</v>
      </c>
      <c r="O45" s="14">
        <v>200</v>
      </c>
      <c r="P45" s="13" t="s">
        <v>163</v>
      </c>
    </row>
    <row r="46" s="16" customFormat="true" ht="58" customHeight="true" spans="1:16">
      <c r="A46" s="27">
        <v>37</v>
      </c>
      <c r="B46" s="14" t="s">
        <v>164</v>
      </c>
      <c r="C46" s="10" t="s">
        <v>24</v>
      </c>
      <c r="D46" s="10" t="s">
        <v>25</v>
      </c>
      <c r="E46" s="10" t="s">
        <v>26</v>
      </c>
      <c r="F46" s="14" t="s">
        <v>27</v>
      </c>
      <c r="G46" s="10" t="s">
        <v>165</v>
      </c>
      <c r="H46" s="10" t="s">
        <v>29</v>
      </c>
      <c r="I46" s="10" t="s">
        <v>30</v>
      </c>
      <c r="J46" s="14" t="s">
        <v>42</v>
      </c>
      <c r="K46" s="14" t="s">
        <v>42</v>
      </c>
      <c r="L46" s="39" t="s">
        <v>166</v>
      </c>
      <c r="M46" s="14">
        <v>11.5</v>
      </c>
      <c r="N46" s="10">
        <v>3</v>
      </c>
      <c r="O46" s="10">
        <v>8</v>
      </c>
      <c r="P46" s="10" t="s">
        <v>167</v>
      </c>
    </row>
    <row r="47" s="16" customFormat="true" ht="36.95" customHeight="true" spans="1:16">
      <c r="A47" s="24" t="s">
        <v>168</v>
      </c>
      <c r="B47" s="25"/>
      <c r="C47" s="25"/>
      <c r="D47" s="25"/>
      <c r="E47" s="25"/>
      <c r="F47" s="31"/>
      <c r="G47" s="10"/>
      <c r="H47" s="10"/>
      <c r="I47" s="10"/>
      <c r="J47" s="10"/>
      <c r="K47" s="10"/>
      <c r="L47" s="13"/>
      <c r="M47" s="52">
        <f>SUM(M48:M55)</f>
        <v>1734.17353</v>
      </c>
      <c r="N47" s="53">
        <f>SUM(N48:N55)</f>
        <v>520</v>
      </c>
      <c r="O47" s="53">
        <f>SUM(O48:O55)</f>
        <v>1217</v>
      </c>
      <c r="P47" s="54"/>
    </row>
    <row r="48" s="16" customFormat="true" ht="189" customHeight="true" spans="1:16">
      <c r="A48" s="27">
        <v>38</v>
      </c>
      <c r="B48" s="10" t="s">
        <v>169</v>
      </c>
      <c r="C48" s="10" t="s">
        <v>24</v>
      </c>
      <c r="D48" s="10" t="s">
        <v>25</v>
      </c>
      <c r="E48" s="10" t="s">
        <v>170</v>
      </c>
      <c r="F48" s="10" t="s">
        <v>27</v>
      </c>
      <c r="G48" s="10" t="s">
        <v>110</v>
      </c>
      <c r="H48" s="10" t="s">
        <v>171</v>
      </c>
      <c r="I48" s="10" t="s">
        <v>30</v>
      </c>
      <c r="J48" s="10" t="s">
        <v>30</v>
      </c>
      <c r="K48" s="10" t="s">
        <v>30</v>
      </c>
      <c r="L48" s="13" t="s">
        <v>172</v>
      </c>
      <c r="M48" s="14">
        <v>377.59053</v>
      </c>
      <c r="N48" s="10">
        <v>130</v>
      </c>
      <c r="O48" s="10">
        <v>280</v>
      </c>
      <c r="P48" s="13" t="s">
        <v>173</v>
      </c>
    </row>
    <row r="49" s="16" customFormat="true" ht="90" customHeight="true" spans="1:16">
      <c r="A49" s="27">
        <v>39</v>
      </c>
      <c r="B49" s="10" t="s">
        <v>174</v>
      </c>
      <c r="C49" s="10" t="s">
        <v>24</v>
      </c>
      <c r="D49" s="10" t="s">
        <v>25</v>
      </c>
      <c r="E49" s="10" t="s">
        <v>170</v>
      </c>
      <c r="F49" s="10" t="s">
        <v>27</v>
      </c>
      <c r="G49" s="10" t="s">
        <v>110</v>
      </c>
      <c r="H49" s="10" t="s">
        <v>171</v>
      </c>
      <c r="I49" s="10" t="s">
        <v>30</v>
      </c>
      <c r="J49" s="10" t="s">
        <v>30</v>
      </c>
      <c r="K49" s="10" t="s">
        <v>30</v>
      </c>
      <c r="L49" s="13" t="s">
        <v>175</v>
      </c>
      <c r="M49" s="14">
        <v>952.816</v>
      </c>
      <c r="N49" s="10">
        <v>120</v>
      </c>
      <c r="O49" s="10">
        <v>270</v>
      </c>
      <c r="P49" s="13" t="s">
        <v>176</v>
      </c>
    </row>
    <row r="50" s="16" customFormat="true" ht="59" customHeight="true" spans="1:16">
      <c r="A50" s="27">
        <v>40</v>
      </c>
      <c r="B50" s="10" t="s">
        <v>177</v>
      </c>
      <c r="C50" s="10" t="s">
        <v>24</v>
      </c>
      <c r="D50" s="10" t="s">
        <v>25</v>
      </c>
      <c r="E50" s="10" t="s">
        <v>170</v>
      </c>
      <c r="F50" s="10" t="s">
        <v>27</v>
      </c>
      <c r="G50" s="10" t="s">
        <v>110</v>
      </c>
      <c r="H50" s="10" t="s">
        <v>171</v>
      </c>
      <c r="I50" s="10" t="s">
        <v>30</v>
      </c>
      <c r="J50" s="10" t="s">
        <v>30</v>
      </c>
      <c r="K50" s="10" t="s">
        <v>30</v>
      </c>
      <c r="L50" s="13" t="s">
        <v>178</v>
      </c>
      <c r="M50" s="14">
        <v>82.587</v>
      </c>
      <c r="N50" s="10">
        <v>80</v>
      </c>
      <c r="O50" s="10">
        <v>200</v>
      </c>
      <c r="P50" s="13" t="s">
        <v>179</v>
      </c>
    </row>
    <row r="51" s="16" customFormat="true" ht="59" customHeight="true" spans="1:16">
      <c r="A51" s="27">
        <v>41</v>
      </c>
      <c r="B51" s="14" t="s">
        <v>180</v>
      </c>
      <c r="C51" s="10" t="s">
        <v>24</v>
      </c>
      <c r="D51" s="10" t="s">
        <v>25</v>
      </c>
      <c r="E51" s="10" t="s">
        <v>170</v>
      </c>
      <c r="F51" s="14" t="s">
        <v>27</v>
      </c>
      <c r="G51" s="10" t="s">
        <v>110</v>
      </c>
      <c r="H51" s="14" t="s">
        <v>181</v>
      </c>
      <c r="I51" s="10" t="s">
        <v>30</v>
      </c>
      <c r="J51" s="10" t="s">
        <v>30</v>
      </c>
      <c r="K51" s="10" t="s">
        <v>30</v>
      </c>
      <c r="L51" s="39" t="s">
        <v>182</v>
      </c>
      <c r="M51" s="14">
        <v>26.18</v>
      </c>
      <c r="N51" s="14">
        <v>147</v>
      </c>
      <c r="O51" s="14">
        <v>364</v>
      </c>
      <c r="P51" s="39" t="s">
        <v>183</v>
      </c>
    </row>
    <row r="52" s="16" customFormat="true" ht="71" customHeight="true" spans="1:16">
      <c r="A52" s="27">
        <v>42</v>
      </c>
      <c r="B52" s="10" t="s">
        <v>184</v>
      </c>
      <c r="C52" s="10" t="s">
        <v>24</v>
      </c>
      <c r="D52" s="10" t="s">
        <v>25</v>
      </c>
      <c r="E52" s="10" t="s">
        <v>170</v>
      </c>
      <c r="F52" s="10" t="s">
        <v>27</v>
      </c>
      <c r="G52" s="10" t="s">
        <v>185</v>
      </c>
      <c r="H52" s="10" t="s">
        <v>186</v>
      </c>
      <c r="I52" s="10" t="s">
        <v>30</v>
      </c>
      <c r="J52" s="10" t="s">
        <v>42</v>
      </c>
      <c r="K52" s="10" t="s">
        <v>42</v>
      </c>
      <c r="L52" s="13" t="s">
        <v>187</v>
      </c>
      <c r="M52" s="10">
        <v>200</v>
      </c>
      <c r="N52" s="10">
        <v>17</v>
      </c>
      <c r="O52" s="10">
        <v>50</v>
      </c>
      <c r="P52" s="13" t="s">
        <v>188</v>
      </c>
    </row>
    <row r="53" s="15" customFormat="true" ht="109" customHeight="true" spans="1:16">
      <c r="A53" s="27">
        <v>43</v>
      </c>
      <c r="B53" s="28" t="s">
        <v>189</v>
      </c>
      <c r="C53" s="10" t="s">
        <v>24</v>
      </c>
      <c r="D53" s="10" t="s">
        <v>25</v>
      </c>
      <c r="E53" s="10" t="s">
        <v>170</v>
      </c>
      <c r="F53" s="28" t="s">
        <v>27</v>
      </c>
      <c r="G53" s="28" t="s">
        <v>190</v>
      </c>
      <c r="H53" s="28" t="s">
        <v>186</v>
      </c>
      <c r="I53" s="10" t="s">
        <v>30</v>
      </c>
      <c r="J53" s="28" t="s">
        <v>42</v>
      </c>
      <c r="K53" s="28" t="s">
        <v>42</v>
      </c>
      <c r="L53" s="44" t="s">
        <v>191</v>
      </c>
      <c r="M53" s="28">
        <v>39</v>
      </c>
      <c r="N53" s="28">
        <v>7</v>
      </c>
      <c r="O53" s="28">
        <v>15</v>
      </c>
      <c r="P53" s="44" t="s">
        <v>192</v>
      </c>
    </row>
    <row r="54" s="16" customFormat="true" ht="110" customHeight="true" spans="1:16">
      <c r="A54" s="27">
        <v>44</v>
      </c>
      <c r="B54" s="10" t="s">
        <v>193</v>
      </c>
      <c r="C54" s="10" t="s">
        <v>24</v>
      </c>
      <c r="D54" s="10" t="s">
        <v>25</v>
      </c>
      <c r="E54" s="10" t="s">
        <v>170</v>
      </c>
      <c r="F54" s="33" t="s">
        <v>27</v>
      </c>
      <c r="G54" s="33" t="s">
        <v>194</v>
      </c>
      <c r="H54" s="14" t="s">
        <v>195</v>
      </c>
      <c r="I54" s="10" t="s">
        <v>30</v>
      </c>
      <c r="J54" s="10" t="s">
        <v>47</v>
      </c>
      <c r="K54" s="10" t="s">
        <v>47</v>
      </c>
      <c r="L54" s="39" t="s">
        <v>196</v>
      </c>
      <c r="M54" s="14">
        <v>24</v>
      </c>
      <c r="N54" s="14">
        <v>10</v>
      </c>
      <c r="O54" s="14">
        <v>20</v>
      </c>
      <c r="P54" s="13" t="s">
        <v>197</v>
      </c>
    </row>
    <row r="55" s="15" customFormat="true" ht="142" customHeight="true" spans="1:16">
      <c r="A55" s="27">
        <v>45</v>
      </c>
      <c r="B55" s="29" t="s">
        <v>198</v>
      </c>
      <c r="C55" s="10" t="s">
        <v>24</v>
      </c>
      <c r="D55" s="10" t="s">
        <v>25</v>
      </c>
      <c r="E55" s="10" t="s">
        <v>170</v>
      </c>
      <c r="F55" s="35" t="s">
        <v>27</v>
      </c>
      <c r="G55" s="35" t="s">
        <v>67</v>
      </c>
      <c r="H55" s="36" t="s">
        <v>199</v>
      </c>
      <c r="I55" s="10" t="s">
        <v>30</v>
      </c>
      <c r="J55" s="29" t="s">
        <v>47</v>
      </c>
      <c r="K55" s="29" t="s">
        <v>47</v>
      </c>
      <c r="L55" s="45" t="s">
        <v>200</v>
      </c>
      <c r="M55" s="36">
        <v>32</v>
      </c>
      <c r="N55" s="36">
        <v>9</v>
      </c>
      <c r="O55" s="36">
        <v>18</v>
      </c>
      <c r="P55" s="45" t="s">
        <v>201</v>
      </c>
    </row>
    <row r="56" s="16" customFormat="true" ht="47" customHeight="true" spans="1:16">
      <c r="A56" s="24" t="s">
        <v>202</v>
      </c>
      <c r="B56" s="30"/>
      <c r="C56" s="30"/>
      <c r="D56" s="30"/>
      <c r="E56" s="30"/>
      <c r="F56" s="37"/>
      <c r="G56" s="34"/>
      <c r="H56" s="34"/>
      <c r="I56" s="41"/>
      <c r="J56" s="34"/>
      <c r="K56" s="34"/>
      <c r="L56" s="42"/>
      <c r="M56" s="41">
        <f>SUM(M57:M63)</f>
        <v>975.520843</v>
      </c>
      <c r="N56" s="41">
        <f>SUM(N57:N63)</f>
        <v>1585</v>
      </c>
      <c r="O56" s="41">
        <f>SUM(O57:O63)</f>
        <v>4597</v>
      </c>
      <c r="P56" s="50"/>
    </row>
    <row r="57" s="16" customFormat="true" ht="111" customHeight="true" spans="1:16">
      <c r="A57" s="10">
        <v>46</v>
      </c>
      <c r="B57" s="10" t="s">
        <v>203</v>
      </c>
      <c r="C57" s="10" t="s">
        <v>24</v>
      </c>
      <c r="D57" s="10" t="s">
        <v>25</v>
      </c>
      <c r="E57" s="10" t="s">
        <v>204</v>
      </c>
      <c r="F57" s="10" t="s">
        <v>75</v>
      </c>
      <c r="G57" s="10" t="s">
        <v>205</v>
      </c>
      <c r="H57" s="10" t="s">
        <v>29</v>
      </c>
      <c r="I57" s="10" t="s">
        <v>206</v>
      </c>
      <c r="J57" s="10" t="s">
        <v>206</v>
      </c>
      <c r="K57" s="10" t="s">
        <v>206</v>
      </c>
      <c r="L57" s="13" t="s">
        <v>207</v>
      </c>
      <c r="M57" s="10">
        <v>329.6</v>
      </c>
      <c r="N57" s="10">
        <v>455</v>
      </c>
      <c r="O57" s="10">
        <v>1217</v>
      </c>
      <c r="P57" s="13" t="s">
        <v>208</v>
      </c>
    </row>
    <row r="58" s="16" customFormat="true" ht="149" customHeight="true" spans="1:16">
      <c r="A58" s="10">
        <v>47</v>
      </c>
      <c r="B58" s="10" t="s">
        <v>209</v>
      </c>
      <c r="C58" s="10" t="s">
        <v>24</v>
      </c>
      <c r="D58" s="10" t="s">
        <v>25</v>
      </c>
      <c r="E58" s="10" t="s">
        <v>204</v>
      </c>
      <c r="F58" s="10" t="s">
        <v>27</v>
      </c>
      <c r="G58" s="10" t="s">
        <v>210</v>
      </c>
      <c r="H58" s="10" t="s">
        <v>211</v>
      </c>
      <c r="I58" s="10" t="s">
        <v>206</v>
      </c>
      <c r="J58" s="10" t="s">
        <v>206</v>
      </c>
      <c r="K58" s="10" t="s">
        <v>206</v>
      </c>
      <c r="L58" s="13" t="s">
        <v>212</v>
      </c>
      <c r="M58" s="10">
        <v>281.376</v>
      </c>
      <c r="N58" s="10">
        <v>970</v>
      </c>
      <c r="O58" s="10">
        <v>3077</v>
      </c>
      <c r="P58" s="13" t="s">
        <v>213</v>
      </c>
    </row>
    <row r="59" s="16" customFormat="true" ht="93" customHeight="true" spans="1:16">
      <c r="A59" s="10">
        <v>48</v>
      </c>
      <c r="B59" s="10" t="s">
        <v>214</v>
      </c>
      <c r="C59" s="10" t="s">
        <v>24</v>
      </c>
      <c r="D59" s="10" t="s">
        <v>25</v>
      </c>
      <c r="E59" s="10" t="s">
        <v>204</v>
      </c>
      <c r="F59" s="10" t="s">
        <v>75</v>
      </c>
      <c r="G59" s="10" t="s">
        <v>215</v>
      </c>
      <c r="H59" s="10" t="s">
        <v>29</v>
      </c>
      <c r="I59" s="10" t="s">
        <v>206</v>
      </c>
      <c r="J59" s="10" t="s">
        <v>47</v>
      </c>
      <c r="K59" s="10" t="s">
        <v>47</v>
      </c>
      <c r="L59" s="13" t="s">
        <v>216</v>
      </c>
      <c r="M59" s="10">
        <v>65.65</v>
      </c>
      <c r="N59" s="10">
        <v>89</v>
      </c>
      <c r="O59" s="10">
        <v>232</v>
      </c>
      <c r="P59" s="13" t="s">
        <v>217</v>
      </c>
    </row>
    <row r="60" s="16" customFormat="true" ht="94" customHeight="true" spans="1:16">
      <c r="A60" s="10">
        <v>49</v>
      </c>
      <c r="B60" s="10" t="s">
        <v>218</v>
      </c>
      <c r="C60" s="10" t="s">
        <v>24</v>
      </c>
      <c r="D60" s="10" t="s">
        <v>25</v>
      </c>
      <c r="E60" s="10" t="s">
        <v>204</v>
      </c>
      <c r="F60" s="10" t="s">
        <v>75</v>
      </c>
      <c r="G60" s="10" t="s">
        <v>219</v>
      </c>
      <c r="H60" s="10" t="s">
        <v>29</v>
      </c>
      <c r="I60" s="10" t="s">
        <v>206</v>
      </c>
      <c r="J60" s="10" t="s">
        <v>206</v>
      </c>
      <c r="K60" s="10" t="s">
        <v>220</v>
      </c>
      <c r="L60" s="13" t="s">
        <v>221</v>
      </c>
      <c r="M60" s="10">
        <v>44</v>
      </c>
      <c r="N60" s="10">
        <v>18</v>
      </c>
      <c r="O60" s="10">
        <v>18</v>
      </c>
      <c r="P60" s="13" t="s">
        <v>222</v>
      </c>
    </row>
    <row r="61" s="16" customFormat="true" ht="84" customHeight="true" spans="1:16">
      <c r="A61" s="10">
        <v>50</v>
      </c>
      <c r="B61" s="10" t="s">
        <v>223</v>
      </c>
      <c r="C61" s="10" t="s">
        <v>24</v>
      </c>
      <c r="D61" s="10" t="s">
        <v>25</v>
      </c>
      <c r="E61" s="10" t="s">
        <v>204</v>
      </c>
      <c r="F61" s="10" t="s">
        <v>27</v>
      </c>
      <c r="G61" s="10" t="s">
        <v>224</v>
      </c>
      <c r="H61" s="32" t="s">
        <v>225</v>
      </c>
      <c r="I61" s="10" t="s">
        <v>206</v>
      </c>
      <c r="J61" s="10" t="s">
        <v>220</v>
      </c>
      <c r="K61" s="10" t="s">
        <v>220</v>
      </c>
      <c r="L61" s="13" t="s">
        <v>226</v>
      </c>
      <c r="M61" s="10">
        <v>79.926</v>
      </c>
      <c r="N61" s="10">
        <v>12</v>
      </c>
      <c r="O61" s="10">
        <v>12</v>
      </c>
      <c r="P61" s="13" t="s">
        <v>227</v>
      </c>
    </row>
    <row r="62" s="16" customFormat="true" ht="78" customHeight="true" spans="1:16">
      <c r="A62" s="10">
        <v>51</v>
      </c>
      <c r="B62" s="10" t="s">
        <v>228</v>
      </c>
      <c r="C62" s="10" t="s">
        <v>24</v>
      </c>
      <c r="D62" s="10" t="s">
        <v>25</v>
      </c>
      <c r="E62" s="10" t="s">
        <v>204</v>
      </c>
      <c r="F62" s="10" t="s">
        <v>75</v>
      </c>
      <c r="G62" s="10" t="s">
        <v>229</v>
      </c>
      <c r="H62" s="10" t="s">
        <v>29</v>
      </c>
      <c r="I62" s="10" t="s">
        <v>206</v>
      </c>
      <c r="J62" s="10" t="s">
        <v>206</v>
      </c>
      <c r="K62" s="10" t="s">
        <v>220</v>
      </c>
      <c r="L62" s="13" t="s">
        <v>230</v>
      </c>
      <c r="M62" s="10">
        <v>13.285034</v>
      </c>
      <c r="N62" s="10">
        <v>16</v>
      </c>
      <c r="O62" s="10">
        <v>16</v>
      </c>
      <c r="P62" s="13" t="s">
        <v>231</v>
      </c>
    </row>
    <row r="63" s="16" customFormat="true" ht="87" customHeight="true" spans="1:16">
      <c r="A63" s="10">
        <v>52</v>
      </c>
      <c r="B63" s="10" t="s">
        <v>232</v>
      </c>
      <c r="C63" s="10" t="s">
        <v>24</v>
      </c>
      <c r="D63" s="10" t="s">
        <v>25</v>
      </c>
      <c r="E63" s="10" t="s">
        <v>204</v>
      </c>
      <c r="F63" s="10" t="s">
        <v>27</v>
      </c>
      <c r="G63" s="10" t="s">
        <v>233</v>
      </c>
      <c r="H63" s="14" t="s">
        <v>29</v>
      </c>
      <c r="I63" s="10" t="s">
        <v>206</v>
      </c>
      <c r="J63" s="10" t="s">
        <v>220</v>
      </c>
      <c r="K63" s="10" t="s">
        <v>220</v>
      </c>
      <c r="L63" s="13" t="s">
        <v>234</v>
      </c>
      <c r="M63" s="10">
        <v>161.683809</v>
      </c>
      <c r="N63" s="10">
        <v>25</v>
      </c>
      <c r="O63" s="10">
        <v>25</v>
      </c>
      <c r="P63" s="13" t="s">
        <v>235</v>
      </c>
    </row>
    <row r="64" s="16" customFormat="true" ht="39" customHeight="true" spans="1:16">
      <c r="A64" s="24" t="s">
        <v>236</v>
      </c>
      <c r="B64" s="25"/>
      <c r="C64" s="25"/>
      <c r="D64" s="25"/>
      <c r="E64" s="25"/>
      <c r="F64" s="31"/>
      <c r="G64" s="10"/>
      <c r="H64" s="10"/>
      <c r="I64" s="10"/>
      <c r="J64" s="10"/>
      <c r="K64" s="10"/>
      <c r="L64" s="13"/>
      <c r="M64" s="41">
        <f>SUM(M65:M66)</f>
        <v>830</v>
      </c>
      <c r="N64" s="41">
        <f>SUM(N65:N66)</f>
        <v>1177</v>
      </c>
      <c r="O64" s="41">
        <f>SUM(O65:O66)</f>
        <v>2928</v>
      </c>
      <c r="P64" s="13"/>
    </row>
    <row r="65" s="18" customFormat="true" ht="67" customHeight="true" spans="1:16">
      <c r="A65" s="27">
        <v>53</v>
      </c>
      <c r="B65" s="56" t="s">
        <v>237</v>
      </c>
      <c r="C65" s="57" t="s">
        <v>24</v>
      </c>
      <c r="D65" s="57" t="s">
        <v>25</v>
      </c>
      <c r="E65" s="57" t="s">
        <v>238</v>
      </c>
      <c r="F65" s="56" t="s">
        <v>27</v>
      </c>
      <c r="G65" s="56" t="s">
        <v>239</v>
      </c>
      <c r="H65" s="58" t="s">
        <v>29</v>
      </c>
      <c r="I65" s="57" t="s">
        <v>240</v>
      </c>
      <c r="J65" s="57" t="s">
        <v>47</v>
      </c>
      <c r="K65" s="57" t="s">
        <v>47</v>
      </c>
      <c r="L65" s="62" t="s">
        <v>241</v>
      </c>
      <c r="M65" s="57">
        <v>80</v>
      </c>
      <c r="N65" s="57">
        <v>476</v>
      </c>
      <c r="O65" s="57">
        <v>1350</v>
      </c>
      <c r="P65" s="66" t="s">
        <v>242</v>
      </c>
    </row>
    <row r="66" s="18" customFormat="true" ht="87" customHeight="true" spans="1:16">
      <c r="A66" s="27">
        <v>54</v>
      </c>
      <c r="B66" s="14" t="s">
        <v>243</v>
      </c>
      <c r="C66" s="10" t="s">
        <v>24</v>
      </c>
      <c r="D66" s="10" t="s">
        <v>25</v>
      </c>
      <c r="E66" s="10" t="s">
        <v>238</v>
      </c>
      <c r="F66" s="14" t="s">
        <v>27</v>
      </c>
      <c r="G66" s="14" t="s">
        <v>244</v>
      </c>
      <c r="H66" s="10" t="s">
        <v>29</v>
      </c>
      <c r="I66" s="10" t="s">
        <v>240</v>
      </c>
      <c r="J66" s="10" t="s">
        <v>34</v>
      </c>
      <c r="K66" s="10" t="s">
        <v>34</v>
      </c>
      <c r="L66" s="39" t="s">
        <v>245</v>
      </c>
      <c r="M66" s="10">
        <v>750</v>
      </c>
      <c r="N66" s="10">
        <v>701</v>
      </c>
      <c r="O66" s="10">
        <v>1578</v>
      </c>
      <c r="P66" s="13" t="s">
        <v>246</v>
      </c>
    </row>
    <row r="67" s="16" customFormat="true" ht="35" customHeight="true" spans="1:16">
      <c r="A67" s="24" t="s">
        <v>247</v>
      </c>
      <c r="B67" s="25"/>
      <c r="C67" s="25"/>
      <c r="D67" s="25"/>
      <c r="E67" s="25"/>
      <c r="F67" s="31"/>
      <c r="G67" s="41"/>
      <c r="H67" s="41"/>
      <c r="I67" s="41"/>
      <c r="J67" s="41"/>
      <c r="K67" s="41"/>
      <c r="L67" s="13"/>
      <c r="M67" s="41">
        <f>SUM(M68:M72)</f>
        <v>135.47</v>
      </c>
      <c r="N67" s="41">
        <f>SUM(N68:N72)</f>
        <v>533</v>
      </c>
      <c r="O67" s="41">
        <f>SUM(O68:O72)</f>
        <v>1267</v>
      </c>
      <c r="P67" s="13"/>
    </row>
    <row r="68" s="16" customFormat="true" ht="82" customHeight="true" spans="1:16">
      <c r="A68" s="27">
        <v>55</v>
      </c>
      <c r="B68" s="10" t="s">
        <v>248</v>
      </c>
      <c r="C68" s="10" t="s">
        <v>24</v>
      </c>
      <c r="D68" s="10" t="s">
        <v>249</v>
      </c>
      <c r="E68" s="10" t="s">
        <v>250</v>
      </c>
      <c r="F68" s="10" t="s">
        <v>27</v>
      </c>
      <c r="G68" s="10" t="s">
        <v>59</v>
      </c>
      <c r="H68" s="10" t="s">
        <v>29</v>
      </c>
      <c r="I68" s="10" t="s">
        <v>30</v>
      </c>
      <c r="J68" s="10" t="s">
        <v>30</v>
      </c>
      <c r="K68" s="10" t="s">
        <v>30</v>
      </c>
      <c r="L68" s="13" t="s">
        <v>251</v>
      </c>
      <c r="M68" s="10">
        <v>7.49</v>
      </c>
      <c r="N68" s="10">
        <v>6</v>
      </c>
      <c r="O68" s="10">
        <v>16</v>
      </c>
      <c r="P68" s="13" t="s">
        <v>252</v>
      </c>
    </row>
    <row r="69" s="16" customFormat="true" ht="82" customHeight="true" spans="1:16">
      <c r="A69" s="27">
        <v>56</v>
      </c>
      <c r="B69" s="10" t="s">
        <v>253</v>
      </c>
      <c r="C69" s="10" t="s">
        <v>24</v>
      </c>
      <c r="D69" s="10" t="s">
        <v>249</v>
      </c>
      <c r="E69" s="10" t="s">
        <v>250</v>
      </c>
      <c r="F69" s="10" t="s">
        <v>27</v>
      </c>
      <c r="G69" s="10" t="s">
        <v>215</v>
      </c>
      <c r="H69" s="10" t="s">
        <v>29</v>
      </c>
      <c r="I69" s="10" t="s">
        <v>30</v>
      </c>
      <c r="J69" s="10" t="s">
        <v>30</v>
      </c>
      <c r="K69" s="10" t="s">
        <v>30</v>
      </c>
      <c r="L69" s="13" t="s">
        <v>254</v>
      </c>
      <c r="M69" s="10">
        <v>3.99</v>
      </c>
      <c r="N69" s="10">
        <v>5</v>
      </c>
      <c r="O69" s="10">
        <v>10</v>
      </c>
      <c r="P69" s="13" t="s">
        <v>255</v>
      </c>
    </row>
    <row r="70" s="16" customFormat="true" ht="77" customHeight="true" spans="1:16">
      <c r="A70" s="27">
        <v>57</v>
      </c>
      <c r="B70" s="10" t="s">
        <v>256</v>
      </c>
      <c r="C70" s="10" t="s">
        <v>24</v>
      </c>
      <c r="D70" s="10" t="s">
        <v>249</v>
      </c>
      <c r="E70" s="10" t="s">
        <v>250</v>
      </c>
      <c r="F70" s="10" t="s">
        <v>27</v>
      </c>
      <c r="G70" s="10" t="s">
        <v>257</v>
      </c>
      <c r="H70" s="10" t="s">
        <v>29</v>
      </c>
      <c r="I70" s="10" t="s">
        <v>30</v>
      </c>
      <c r="J70" s="10" t="s">
        <v>30</v>
      </c>
      <c r="K70" s="10" t="s">
        <v>30</v>
      </c>
      <c r="L70" s="13" t="s">
        <v>254</v>
      </c>
      <c r="M70" s="10">
        <v>3.99</v>
      </c>
      <c r="N70" s="10">
        <v>5</v>
      </c>
      <c r="O70" s="10">
        <v>14</v>
      </c>
      <c r="P70" s="13" t="s">
        <v>258</v>
      </c>
    </row>
    <row r="71" s="16" customFormat="true" ht="80" customHeight="true" spans="1:16">
      <c r="A71" s="27">
        <v>58</v>
      </c>
      <c r="B71" s="10" t="s">
        <v>259</v>
      </c>
      <c r="C71" s="10" t="s">
        <v>24</v>
      </c>
      <c r="D71" s="10" t="s">
        <v>249</v>
      </c>
      <c r="E71" s="10" t="s">
        <v>260</v>
      </c>
      <c r="F71" s="10" t="s">
        <v>27</v>
      </c>
      <c r="G71" s="10" t="s">
        <v>261</v>
      </c>
      <c r="H71" s="14" t="s">
        <v>29</v>
      </c>
      <c r="I71" s="10" t="s">
        <v>30</v>
      </c>
      <c r="J71" s="10" t="s">
        <v>38</v>
      </c>
      <c r="K71" s="10" t="s">
        <v>38</v>
      </c>
      <c r="L71" s="13" t="s">
        <v>262</v>
      </c>
      <c r="M71" s="10">
        <v>50</v>
      </c>
      <c r="N71" s="10">
        <v>500</v>
      </c>
      <c r="O71" s="10">
        <v>1200</v>
      </c>
      <c r="P71" s="13" t="s">
        <v>263</v>
      </c>
    </row>
    <row r="72" s="16" customFormat="true" ht="72" customHeight="true" spans="1:16">
      <c r="A72" s="27">
        <v>59</v>
      </c>
      <c r="B72" s="10" t="s">
        <v>264</v>
      </c>
      <c r="C72" s="10" t="s">
        <v>24</v>
      </c>
      <c r="D72" s="10" t="s">
        <v>249</v>
      </c>
      <c r="E72" s="10" t="s">
        <v>260</v>
      </c>
      <c r="F72" s="33" t="s">
        <v>27</v>
      </c>
      <c r="G72" s="33" t="s">
        <v>265</v>
      </c>
      <c r="H72" s="14" t="s">
        <v>143</v>
      </c>
      <c r="I72" s="10" t="s">
        <v>30</v>
      </c>
      <c r="J72" s="63" t="s">
        <v>38</v>
      </c>
      <c r="K72" s="63" t="s">
        <v>38</v>
      </c>
      <c r="L72" s="42" t="s">
        <v>266</v>
      </c>
      <c r="M72" s="10">
        <v>70</v>
      </c>
      <c r="N72" s="10">
        <v>17</v>
      </c>
      <c r="O72" s="10">
        <v>27</v>
      </c>
      <c r="P72" s="13" t="s">
        <v>267</v>
      </c>
    </row>
    <row r="73" s="16" customFormat="true" ht="45.95" customHeight="true" spans="1:16">
      <c r="A73" s="24" t="s">
        <v>268</v>
      </c>
      <c r="B73" s="25"/>
      <c r="C73" s="25"/>
      <c r="D73" s="25"/>
      <c r="E73" s="25"/>
      <c r="F73" s="31"/>
      <c r="G73" s="10"/>
      <c r="H73" s="10"/>
      <c r="I73" s="10"/>
      <c r="J73" s="10"/>
      <c r="K73" s="10"/>
      <c r="L73" s="13"/>
      <c r="M73" s="41">
        <f>SUM(M74:M86)</f>
        <v>1074.792558</v>
      </c>
      <c r="N73" s="41">
        <f>SUM(N74:N86)</f>
        <v>2042</v>
      </c>
      <c r="O73" s="41">
        <f>SUM(O74:O86)</f>
        <v>5564</v>
      </c>
      <c r="P73" s="13"/>
    </row>
    <row r="74" s="15" customFormat="true" ht="75" customHeight="true" spans="1:16">
      <c r="A74" s="10">
        <v>60</v>
      </c>
      <c r="B74" s="29" t="s">
        <v>269</v>
      </c>
      <c r="C74" s="10" t="s">
        <v>24</v>
      </c>
      <c r="D74" s="10" t="s">
        <v>270</v>
      </c>
      <c r="E74" s="10" t="s">
        <v>271</v>
      </c>
      <c r="F74" s="59" t="s">
        <v>27</v>
      </c>
      <c r="G74" s="35" t="s">
        <v>272</v>
      </c>
      <c r="H74" s="14" t="s">
        <v>29</v>
      </c>
      <c r="I74" s="10" t="s">
        <v>273</v>
      </c>
      <c r="J74" s="28" t="s">
        <v>47</v>
      </c>
      <c r="K74" s="28" t="s">
        <v>47</v>
      </c>
      <c r="L74" s="45" t="s">
        <v>274</v>
      </c>
      <c r="M74" s="60">
        <v>61.473464</v>
      </c>
      <c r="N74" s="60">
        <v>40</v>
      </c>
      <c r="O74" s="60">
        <v>71</v>
      </c>
      <c r="P74" s="45" t="s">
        <v>275</v>
      </c>
    </row>
    <row r="75" s="16" customFormat="true" ht="57" customHeight="true" spans="1:16">
      <c r="A75" s="10">
        <v>61</v>
      </c>
      <c r="B75" s="26" t="s">
        <v>276</v>
      </c>
      <c r="C75" s="10" t="s">
        <v>24</v>
      </c>
      <c r="D75" s="10" t="s">
        <v>270</v>
      </c>
      <c r="E75" s="10" t="s">
        <v>271</v>
      </c>
      <c r="F75" s="26" t="s">
        <v>27</v>
      </c>
      <c r="G75" s="26" t="s">
        <v>277</v>
      </c>
      <c r="H75" s="14" t="s">
        <v>29</v>
      </c>
      <c r="I75" s="10" t="s">
        <v>273</v>
      </c>
      <c r="J75" s="10" t="s">
        <v>47</v>
      </c>
      <c r="K75" s="10" t="s">
        <v>47</v>
      </c>
      <c r="L75" s="40" t="s">
        <v>278</v>
      </c>
      <c r="M75" s="10">
        <v>55</v>
      </c>
      <c r="N75" s="10">
        <v>232</v>
      </c>
      <c r="O75" s="10">
        <v>675</v>
      </c>
      <c r="P75" s="39" t="s">
        <v>275</v>
      </c>
    </row>
    <row r="76" s="16" customFormat="true" ht="70" customHeight="true" spans="1:16">
      <c r="A76" s="10">
        <v>62</v>
      </c>
      <c r="B76" s="10" t="s">
        <v>279</v>
      </c>
      <c r="C76" s="10" t="s">
        <v>24</v>
      </c>
      <c r="D76" s="10" t="s">
        <v>270</v>
      </c>
      <c r="E76" s="10" t="s">
        <v>271</v>
      </c>
      <c r="F76" s="10" t="s">
        <v>27</v>
      </c>
      <c r="G76" s="10" t="s">
        <v>265</v>
      </c>
      <c r="H76" s="14" t="s">
        <v>29</v>
      </c>
      <c r="I76" s="10" t="s">
        <v>273</v>
      </c>
      <c r="J76" s="10" t="s">
        <v>38</v>
      </c>
      <c r="K76" s="10" t="s">
        <v>38</v>
      </c>
      <c r="L76" s="13" t="s">
        <v>280</v>
      </c>
      <c r="M76" s="10">
        <v>35</v>
      </c>
      <c r="N76" s="10">
        <v>120</v>
      </c>
      <c r="O76" s="10">
        <v>290</v>
      </c>
      <c r="P76" s="13" t="s">
        <v>281</v>
      </c>
    </row>
    <row r="77" s="16" customFormat="true" ht="73" customHeight="true" spans="1:16">
      <c r="A77" s="10">
        <v>63</v>
      </c>
      <c r="B77" s="26" t="s">
        <v>282</v>
      </c>
      <c r="C77" s="10" t="s">
        <v>24</v>
      </c>
      <c r="D77" s="10" t="s">
        <v>270</v>
      </c>
      <c r="E77" s="10" t="s">
        <v>271</v>
      </c>
      <c r="F77" s="26" t="s">
        <v>27</v>
      </c>
      <c r="G77" s="26" t="s">
        <v>63</v>
      </c>
      <c r="H77" s="14" t="s">
        <v>29</v>
      </c>
      <c r="I77" s="10" t="s">
        <v>273</v>
      </c>
      <c r="J77" s="10" t="s">
        <v>47</v>
      </c>
      <c r="K77" s="10" t="s">
        <v>47</v>
      </c>
      <c r="L77" s="40" t="s">
        <v>283</v>
      </c>
      <c r="M77" s="10">
        <v>90</v>
      </c>
      <c r="N77" s="10">
        <v>86</v>
      </c>
      <c r="O77" s="10">
        <v>190</v>
      </c>
      <c r="P77" s="39" t="s">
        <v>284</v>
      </c>
    </row>
    <row r="78" s="16" customFormat="true" ht="60" customHeight="true" spans="1:16">
      <c r="A78" s="10">
        <v>64</v>
      </c>
      <c r="B78" s="36" t="s">
        <v>285</v>
      </c>
      <c r="C78" s="10" t="s">
        <v>24</v>
      </c>
      <c r="D78" s="10" t="s">
        <v>270</v>
      </c>
      <c r="E78" s="10" t="s">
        <v>271</v>
      </c>
      <c r="F78" s="28" t="s">
        <v>27</v>
      </c>
      <c r="G78" s="28" t="s">
        <v>286</v>
      </c>
      <c r="H78" s="14" t="s">
        <v>29</v>
      </c>
      <c r="I78" s="28" t="s">
        <v>273</v>
      </c>
      <c r="J78" s="10" t="s">
        <v>38</v>
      </c>
      <c r="K78" s="10" t="s">
        <v>38</v>
      </c>
      <c r="L78" s="44" t="s">
        <v>287</v>
      </c>
      <c r="M78" s="28">
        <v>145</v>
      </c>
      <c r="N78" s="28">
        <v>98</v>
      </c>
      <c r="O78" s="28">
        <v>241</v>
      </c>
      <c r="P78" s="44" t="s">
        <v>288</v>
      </c>
    </row>
    <row r="79" s="16" customFormat="true" ht="57" customHeight="true" spans="1:16">
      <c r="A79" s="10">
        <v>65</v>
      </c>
      <c r="B79" s="10" t="s">
        <v>289</v>
      </c>
      <c r="C79" s="10" t="s">
        <v>24</v>
      </c>
      <c r="D79" s="10" t="s">
        <v>270</v>
      </c>
      <c r="E79" s="10" t="s">
        <v>271</v>
      </c>
      <c r="F79" s="10" t="s">
        <v>27</v>
      </c>
      <c r="G79" s="10" t="s">
        <v>290</v>
      </c>
      <c r="H79" s="14" t="s">
        <v>29</v>
      </c>
      <c r="I79" s="10" t="s">
        <v>273</v>
      </c>
      <c r="J79" s="10" t="s">
        <v>136</v>
      </c>
      <c r="K79" s="10" t="s">
        <v>136</v>
      </c>
      <c r="L79" s="13" t="s">
        <v>291</v>
      </c>
      <c r="M79" s="10">
        <v>61.5187</v>
      </c>
      <c r="N79" s="10">
        <v>241</v>
      </c>
      <c r="O79" s="10">
        <v>605</v>
      </c>
      <c r="P79" s="13" t="s">
        <v>292</v>
      </c>
    </row>
    <row r="80" s="16" customFormat="true" ht="74.1" customHeight="true" spans="1:16">
      <c r="A80" s="10">
        <v>66</v>
      </c>
      <c r="B80" s="14" t="s">
        <v>293</v>
      </c>
      <c r="C80" s="10" t="s">
        <v>24</v>
      </c>
      <c r="D80" s="10" t="s">
        <v>270</v>
      </c>
      <c r="E80" s="10" t="s">
        <v>271</v>
      </c>
      <c r="F80" s="10" t="s">
        <v>27</v>
      </c>
      <c r="G80" s="10" t="s">
        <v>294</v>
      </c>
      <c r="H80" s="14" t="s">
        <v>29</v>
      </c>
      <c r="I80" s="10" t="s">
        <v>273</v>
      </c>
      <c r="J80" s="10" t="s">
        <v>38</v>
      </c>
      <c r="K80" s="10" t="s">
        <v>38</v>
      </c>
      <c r="L80" s="13" t="s">
        <v>295</v>
      </c>
      <c r="M80" s="10">
        <v>58</v>
      </c>
      <c r="N80" s="10">
        <v>98</v>
      </c>
      <c r="O80" s="10">
        <v>328</v>
      </c>
      <c r="P80" s="13" t="s">
        <v>296</v>
      </c>
    </row>
    <row r="81" s="16" customFormat="true" ht="57" customHeight="true" spans="1:16">
      <c r="A81" s="10">
        <v>67</v>
      </c>
      <c r="B81" s="10" t="s">
        <v>297</v>
      </c>
      <c r="C81" s="10" t="s">
        <v>24</v>
      </c>
      <c r="D81" s="10" t="s">
        <v>270</v>
      </c>
      <c r="E81" s="10" t="s">
        <v>271</v>
      </c>
      <c r="F81" s="10" t="s">
        <v>27</v>
      </c>
      <c r="G81" s="10" t="s">
        <v>261</v>
      </c>
      <c r="H81" s="14" t="s">
        <v>29</v>
      </c>
      <c r="I81" s="10" t="s">
        <v>273</v>
      </c>
      <c r="J81" s="10" t="s">
        <v>38</v>
      </c>
      <c r="K81" s="10" t="s">
        <v>38</v>
      </c>
      <c r="L81" s="13" t="s">
        <v>298</v>
      </c>
      <c r="M81" s="10">
        <v>196</v>
      </c>
      <c r="N81" s="10">
        <v>94</v>
      </c>
      <c r="O81" s="10">
        <v>192</v>
      </c>
      <c r="P81" s="13" t="s">
        <v>299</v>
      </c>
    </row>
    <row r="82" s="16" customFormat="true" ht="57" customHeight="true" spans="1:16">
      <c r="A82" s="10">
        <v>68</v>
      </c>
      <c r="B82" s="36" t="s">
        <v>300</v>
      </c>
      <c r="C82" s="10" t="s">
        <v>24</v>
      </c>
      <c r="D82" s="10" t="s">
        <v>270</v>
      </c>
      <c r="E82" s="10" t="s">
        <v>271</v>
      </c>
      <c r="F82" s="60" t="s">
        <v>27</v>
      </c>
      <c r="G82" s="36" t="s">
        <v>301</v>
      </c>
      <c r="H82" s="36" t="s">
        <v>302</v>
      </c>
      <c r="I82" s="36" t="s">
        <v>273</v>
      </c>
      <c r="J82" s="60" t="s">
        <v>34</v>
      </c>
      <c r="K82" s="60" t="s">
        <v>34</v>
      </c>
      <c r="L82" s="64" t="s">
        <v>303</v>
      </c>
      <c r="M82" s="36">
        <v>155</v>
      </c>
      <c r="N82" s="60">
        <v>300</v>
      </c>
      <c r="O82" s="67">
        <v>900</v>
      </c>
      <c r="P82" s="64" t="s">
        <v>304</v>
      </c>
    </row>
    <row r="83" s="16" customFormat="true" ht="127" customHeight="true" spans="1:16">
      <c r="A83" s="10">
        <v>69</v>
      </c>
      <c r="B83" s="26" t="s">
        <v>305</v>
      </c>
      <c r="C83" s="10" t="s">
        <v>24</v>
      </c>
      <c r="D83" s="10" t="s">
        <v>270</v>
      </c>
      <c r="E83" s="10" t="s">
        <v>271</v>
      </c>
      <c r="F83" s="26" t="s">
        <v>27</v>
      </c>
      <c r="G83" s="10" t="s">
        <v>257</v>
      </c>
      <c r="H83" s="14" t="s">
        <v>29</v>
      </c>
      <c r="I83" s="10" t="s">
        <v>30</v>
      </c>
      <c r="J83" s="10" t="s">
        <v>47</v>
      </c>
      <c r="K83" s="10" t="s">
        <v>47</v>
      </c>
      <c r="L83" s="40" t="s">
        <v>306</v>
      </c>
      <c r="M83" s="10">
        <v>35.800394</v>
      </c>
      <c r="N83" s="10">
        <v>532</v>
      </c>
      <c r="O83" s="10">
        <v>1502</v>
      </c>
      <c r="P83" s="40" t="s">
        <v>307</v>
      </c>
    </row>
    <row r="84" s="16" customFormat="true" ht="72" customHeight="true" spans="1:16">
      <c r="A84" s="10">
        <v>70</v>
      </c>
      <c r="B84" s="10" t="s">
        <v>308</v>
      </c>
      <c r="C84" s="10" t="s">
        <v>24</v>
      </c>
      <c r="D84" s="10" t="s">
        <v>270</v>
      </c>
      <c r="E84" s="10" t="s">
        <v>271</v>
      </c>
      <c r="F84" s="10" t="s">
        <v>27</v>
      </c>
      <c r="G84" s="10" t="s">
        <v>265</v>
      </c>
      <c r="H84" s="14" t="s">
        <v>29</v>
      </c>
      <c r="I84" s="10" t="s">
        <v>30</v>
      </c>
      <c r="J84" s="10" t="s">
        <v>38</v>
      </c>
      <c r="K84" s="10" t="s">
        <v>38</v>
      </c>
      <c r="L84" s="13" t="s">
        <v>309</v>
      </c>
      <c r="M84" s="10">
        <v>35</v>
      </c>
      <c r="N84" s="10">
        <v>17</v>
      </c>
      <c r="O84" s="10">
        <v>27</v>
      </c>
      <c r="P84" s="13" t="s">
        <v>310</v>
      </c>
    </row>
    <row r="85" s="16" customFormat="true" ht="59" customHeight="true" spans="1:16">
      <c r="A85" s="10">
        <v>71</v>
      </c>
      <c r="B85" s="10" t="s">
        <v>311</v>
      </c>
      <c r="C85" s="10" t="s">
        <v>24</v>
      </c>
      <c r="D85" s="10" t="s">
        <v>270</v>
      </c>
      <c r="E85" s="10" t="s">
        <v>271</v>
      </c>
      <c r="F85" s="10" t="s">
        <v>27</v>
      </c>
      <c r="G85" s="10" t="s">
        <v>261</v>
      </c>
      <c r="H85" s="14" t="s">
        <v>29</v>
      </c>
      <c r="I85" s="10" t="s">
        <v>312</v>
      </c>
      <c r="J85" s="10" t="s">
        <v>38</v>
      </c>
      <c r="K85" s="10" t="s">
        <v>38</v>
      </c>
      <c r="L85" s="13" t="s">
        <v>313</v>
      </c>
      <c r="M85" s="10">
        <v>98</v>
      </c>
      <c r="N85" s="10">
        <v>28</v>
      </c>
      <c r="O85" s="10">
        <v>118</v>
      </c>
      <c r="P85" s="13" t="s">
        <v>314</v>
      </c>
    </row>
    <row r="86" s="16" customFormat="true" ht="67" customHeight="true" spans="1:16">
      <c r="A86" s="10">
        <v>72</v>
      </c>
      <c r="B86" s="10" t="s">
        <v>315</v>
      </c>
      <c r="C86" s="10" t="s">
        <v>24</v>
      </c>
      <c r="D86" s="10" t="s">
        <v>270</v>
      </c>
      <c r="E86" s="10" t="s">
        <v>271</v>
      </c>
      <c r="F86" s="33" t="s">
        <v>27</v>
      </c>
      <c r="G86" s="33" t="s">
        <v>316</v>
      </c>
      <c r="H86" s="14" t="s">
        <v>29</v>
      </c>
      <c r="I86" s="10" t="s">
        <v>312</v>
      </c>
      <c r="J86" s="10" t="s">
        <v>47</v>
      </c>
      <c r="K86" s="10" t="s">
        <v>47</v>
      </c>
      <c r="L86" s="39" t="s">
        <v>317</v>
      </c>
      <c r="M86" s="14">
        <v>49</v>
      </c>
      <c r="N86" s="14">
        <v>156</v>
      </c>
      <c r="O86" s="14">
        <v>425</v>
      </c>
      <c r="P86" s="13" t="s">
        <v>318</v>
      </c>
    </row>
    <row r="87" s="16" customFormat="true" ht="35" customHeight="true" spans="1:16">
      <c r="A87" s="24" t="s">
        <v>319</v>
      </c>
      <c r="B87" s="25"/>
      <c r="C87" s="25"/>
      <c r="D87" s="25"/>
      <c r="E87" s="25"/>
      <c r="F87" s="31"/>
      <c r="G87" s="10"/>
      <c r="H87" s="10"/>
      <c r="I87" s="10"/>
      <c r="J87" s="10"/>
      <c r="K87" s="10"/>
      <c r="L87" s="13"/>
      <c r="M87" s="41">
        <f>SUM(M88:M89)</f>
        <v>278.744639</v>
      </c>
      <c r="N87" s="41">
        <f>SUM(N88:N89)</f>
        <v>1258</v>
      </c>
      <c r="O87" s="41">
        <f>SUM(O88:O89)</f>
        <v>3875</v>
      </c>
      <c r="P87" s="13"/>
    </row>
    <row r="88" s="16" customFormat="true" ht="80.1" customHeight="true" spans="1:16">
      <c r="A88" s="10">
        <v>73</v>
      </c>
      <c r="B88" s="10" t="s">
        <v>320</v>
      </c>
      <c r="C88" s="10" t="s">
        <v>24</v>
      </c>
      <c r="D88" s="10" t="s">
        <v>321</v>
      </c>
      <c r="E88" s="10" t="s">
        <v>322</v>
      </c>
      <c r="F88" s="10" t="s">
        <v>27</v>
      </c>
      <c r="G88" s="10" t="s">
        <v>110</v>
      </c>
      <c r="H88" s="14" t="s">
        <v>29</v>
      </c>
      <c r="I88" s="10" t="s">
        <v>30</v>
      </c>
      <c r="J88" s="10" t="s">
        <v>30</v>
      </c>
      <c r="K88" s="10" t="s">
        <v>30</v>
      </c>
      <c r="L88" s="13" t="s">
        <v>323</v>
      </c>
      <c r="M88" s="10">
        <v>222.9</v>
      </c>
      <c r="N88" s="10">
        <v>1108</v>
      </c>
      <c r="O88" s="10">
        <v>3500</v>
      </c>
      <c r="P88" s="13" t="s">
        <v>324</v>
      </c>
    </row>
    <row r="89" s="16" customFormat="true" ht="99" customHeight="true" spans="1:16">
      <c r="A89" s="10">
        <v>74</v>
      </c>
      <c r="B89" s="10" t="s">
        <v>325</v>
      </c>
      <c r="C89" s="10" t="s">
        <v>24</v>
      </c>
      <c r="D89" s="10" t="s">
        <v>321</v>
      </c>
      <c r="E89" s="10" t="s">
        <v>322</v>
      </c>
      <c r="F89" s="10" t="s">
        <v>27</v>
      </c>
      <c r="G89" s="10" t="s">
        <v>110</v>
      </c>
      <c r="H89" s="10" t="s">
        <v>29</v>
      </c>
      <c r="I89" s="10" t="s">
        <v>30</v>
      </c>
      <c r="J89" s="10" t="s">
        <v>30</v>
      </c>
      <c r="K89" s="10" t="s">
        <v>30</v>
      </c>
      <c r="L89" s="13" t="s">
        <v>326</v>
      </c>
      <c r="M89" s="10">
        <v>55.844639</v>
      </c>
      <c r="N89" s="10">
        <v>150</v>
      </c>
      <c r="O89" s="10">
        <v>375</v>
      </c>
      <c r="P89" s="13" t="s">
        <v>327</v>
      </c>
    </row>
    <row r="90" s="18" customFormat="true" ht="42" customHeight="true" spans="1:16">
      <c r="A90" s="41" t="s">
        <v>328</v>
      </c>
      <c r="B90" s="41"/>
      <c r="C90" s="41"/>
      <c r="D90" s="41"/>
      <c r="E90" s="41"/>
      <c r="F90" s="41"/>
      <c r="G90" s="61"/>
      <c r="H90" s="41"/>
      <c r="I90" s="41"/>
      <c r="J90" s="41"/>
      <c r="K90" s="41"/>
      <c r="L90" s="13"/>
      <c r="M90" s="41">
        <f>SUM(M91:M99)</f>
        <v>744</v>
      </c>
      <c r="N90" s="41">
        <f>SUM(N91:N99)</f>
        <v>1803</v>
      </c>
      <c r="O90" s="41">
        <f>SUM(O91:O99)</f>
        <v>4916</v>
      </c>
      <c r="P90" s="50"/>
    </row>
    <row r="91" s="16" customFormat="true" ht="68" customHeight="true" spans="1:16">
      <c r="A91" s="27">
        <v>75</v>
      </c>
      <c r="B91" s="10" t="s">
        <v>329</v>
      </c>
      <c r="C91" s="10" t="s">
        <v>330</v>
      </c>
      <c r="D91" s="10" t="s">
        <v>330</v>
      </c>
      <c r="E91" s="10" t="s">
        <v>330</v>
      </c>
      <c r="F91" s="10" t="s">
        <v>27</v>
      </c>
      <c r="G91" s="10" t="s">
        <v>97</v>
      </c>
      <c r="H91" s="10" t="s">
        <v>29</v>
      </c>
      <c r="I91" s="10" t="s">
        <v>331</v>
      </c>
      <c r="J91" s="10" t="s">
        <v>28</v>
      </c>
      <c r="K91" s="10" t="s">
        <v>28</v>
      </c>
      <c r="L91" s="13" t="s">
        <v>332</v>
      </c>
      <c r="M91" s="10">
        <v>150</v>
      </c>
      <c r="N91" s="10">
        <v>103</v>
      </c>
      <c r="O91" s="10">
        <v>186</v>
      </c>
      <c r="P91" s="13" t="s">
        <v>333</v>
      </c>
    </row>
    <row r="92" s="16" customFormat="true" ht="96" customHeight="true" spans="1:16">
      <c r="A92" s="27">
        <v>76</v>
      </c>
      <c r="B92" s="10" t="s">
        <v>334</v>
      </c>
      <c r="C92" s="10" t="s">
        <v>330</v>
      </c>
      <c r="D92" s="10" t="s">
        <v>330</v>
      </c>
      <c r="E92" s="10" t="s">
        <v>330</v>
      </c>
      <c r="F92" s="10" t="s">
        <v>27</v>
      </c>
      <c r="G92" s="10" t="s">
        <v>335</v>
      </c>
      <c r="H92" s="10" t="s">
        <v>29</v>
      </c>
      <c r="I92" s="10" t="s">
        <v>331</v>
      </c>
      <c r="J92" s="10" t="s">
        <v>28</v>
      </c>
      <c r="K92" s="10" t="s">
        <v>28</v>
      </c>
      <c r="L92" s="13" t="s">
        <v>336</v>
      </c>
      <c r="M92" s="10">
        <v>93</v>
      </c>
      <c r="N92" s="10">
        <v>135</v>
      </c>
      <c r="O92" s="10">
        <v>406</v>
      </c>
      <c r="P92" s="13" t="s">
        <v>337</v>
      </c>
    </row>
    <row r="93" s="16" customFormat="true" ht="96" customHeight="true" spans="1:16">
      <c r="A93" s="27">
        <v>77</v>
      </c>
      <c r="B93" s="10" t="s">
        <v>338</v>
      </c>
      <c r="C93" s="10" t="s">
        <v>330</v>
      </c>
      <c r="D93" s="10" t="s">
        <v>330</v>
      </c>
      <c r="E93" s="10" t="s">
        <v>330</v>
      </c>
      <c r="F93" s="10" t="s">
        <v>27</v>
      </c>
      <c r="G93" s="10" t="s">
        <v>339</v>
      </c>
      <c r="H93" s="10" t="s">
        <v>29</v>
      </c>
      <c r="I93" s="10" t="s">
        <v>331</v>
      </c>
      <c r="J93" s="10" t="s">
        <v>28</v>
      </c>
      <c r="K93" s="10" t="s">
        <v>28</v>
      </c>
      <c r="L93" s="13" t="s">
        <v>340</v>
      </c>
      <c r="M93" s="10">
        <v>70</v>
      </c>
      <c r="N93" s="10">
        <v>22</v>
      </c>
      <c r="O93" s="10">
        <v>47</v>
      </c>
      <c r="P93" s="13" t="s">
        <v>341</v>
      </c>
    </row>
    <row r="94" s="16" customFormat="true" ht="120" customHeight="true" spans="1:16">
      <c r="A94" s="27">
        <v>78</v>
      </c>
      <c r="B94" s="10" t="s">
        <v>342</v>
      </c>
      <c r="C94" s="10" t="s">
        <v>330</v>
      </c>
      <c r="D94" s="10" t="s">
        <v>330</v>
      </c>
      <c r="E94" s="10" t="s">
        <v>330</v>
      </c>
      <c r="F94" s="33" t="s">
        <v>27</v>
      </c>
      <c r="G94" s="33" t="s">
        <v>257</v>
      </c>
      <c r="H94" s="14" t="s">
        <v>143</v>
      </c>
      <c r="I94" s="10" t="s">
        <v>331</v>
      </c>
      <c r="J94" s="10" t="s">
        <v>47</v>
      </c>
      <c r="K94" s="10" t="s">
        <v>47</v>
      </c>
      <c r="L94" s="39" t="s">
        <v>343</v>
      </c>
      <c r="M94" s="14">
        <v>96</v>
      </c>
      <c r="N94" s="14">
        <v>532</v>
      </c>
      <c r="O94" s="14">
        <v>1502</v>
      </c>
      <c r="P94" s="39" t="s">
        <v>344</v>
      </c>
    </row>
    <row r="95" s="16" customFormat="true" ht="84" customHeight="true" spans="1:16">
      <c r="A95" s="27">
        <v>79</v>
      </c>
      <c r="B95" s="10" t="s">
        <v>345</v>
      </c>
      <c r="C95" s="10" t="s">
        <v>330</v>
      </c>
      <c r="D95" s="10" t="s">
        <v>330</v>
      </c>
      <c r="E95" s="10" t="s">
        <v>330</v>
      </c>
      <c r="F95" s="33" t="s">
        <v>27</v>
      </c>
      <c r="G95" s="33" t="s">
        <v>63</v>
      </c>
      <c r="H95" s="14" t="s">
        <v>29</v>
      </c>
      <c r="I95" s="10" t="s">
        <v>331</v>
      </c>
      <c r="J95" s="10" t="s">
        <v>47</v>
      </c>
      <c r="K95" s="10" t="s">
        <v>47</v>
      </c>
      <c r="L95" s="39" t="s">
        <v>346</v>
      </c>
      <c r="M95" s="14">
        <v>70</v>
      </c>
      <c r="N95" s="10">
        <v>267</v>
      </c>
      <c r="O95" s="10">
        <v>716</v>
      </c>
      <c r="P95" s="39" t="s">
        <v>347</v>
      </c>
    </row>
    <row r="96" s="16" customFormat="true" ht="100" customHeight="true" spans="1:16">
      <c r="A96" s="27">
        <v>80</v>
      </c>
      <c r="B96" s="10" t="s">
        <v>348</v>
      </c>
      <c r="C96" s="10" t="s">
        <v>330</v>
      </c>
      <c r="D96" s="10" t="s">
        <v>330</v>
      </c>
      <c r="E96" s="10" t="s">
        <v>330</v>
      </c>
      <c r="F96" s="10" t="s">
        <v>27</v>
      </c>
      <c r="G96" s="10" t="s">
        <v>349</v>
      </c>
      <c r="H96" s="10" t="s">
        <v>143</v>
      </c>
      <c r="I96" s="10" t="s">
        <v>331</v>
      </c>
      <c r="J96" s="10" t="s">
        <v>42</v>
      </c>
      <c r="K96" s="10" t="s">
        <v>42</v>
      </c>
      <c r="L96" s="13" t="s">
        <v>350</v>
      </c>
      <c r="M96" s="10">
        <v>70</v>
      </c>
      <c r="N96" s="10">
        <v>138</v>
      </c>
      <c r="O96" s="10">
        <v>373</v>
      </c>
      <c r="P96" s="13" t="s">
        <v>351</v>
      </c>
    </row>
    <row r="97" s="16" customFormat="true" ht="122" customHeight="true" spans="1:16">
      <c r="A97" s="27">
        <v>81</v>
      </c>
      <c r="B97" s="10" t="s">
        <v>352</v>
      </c>
      <c r="C97" s="10" t="s">
        <v>330</v>
      </c>
      <c r="D97" s="10" t="s">
        <v>330</v>
      </c>
      <c r="E97" s="10" t="s">
        <v>330</v>
      </c>
      <c r="F97" s="10" t="s">
        <v>27</v>
      </c>
      <c r="G97" s="10" t="s">
        <v>190</v>
      </c>
      <c r="H97" s="14" t="s">
        <v>29</v>
      </c>
      <c r="I97" s="10" t="s">
        <v>331</v>
      </c>
      <c r="J97" s="10" t="s">
        <v>42</v>
      </c>
      <c r="K97" s="10" t="s">
        <v>42</v>
      </c>
      <c r="L97" s="13" t="s">
        <v>353</v>
      </c>
      <c r="M97" s="10">
        <v>70</v>
      </c>
      <c r="N97" s="10">
        <v>243</v>
      </c>
      <c r="O97" s="10">
        <v>686</v>
      </c>
      <c r="P97" s="13" t="s">
        <v>354</v>
      </c>
    </row>
    <row r="98" s="16" customFormat="true" ht="122" customHeight="true" spans="1:16">
      <c r="A98" s="27">
        <v>82</v>
      </c>
      <c r="B98" s="10" t="s">
        <v>355</v>
      </c>
      <c r="C98" s="10" t="s">
        <v>330</v>
      </c>
      <c r="D98" s="10" t="s">
        <v>330</v>
      </c>
      <c r="E98" s="10" t="s">
        <v>330</v>
      </c>
      <c r="F98" s="10" t="s">
        <v>27</v>
      </c>
      <c r="G98" s="10" t="s">
        <v>356</v>
      </c>
      <c r="H98" s="14" t="s">
        <v>29</v>
      </c>
      <c r="I98" s="10" t="s">
        <v>331</v>
      </c>
      <c r="J98" s="10" t="s">
        <v>38</v>
      </c>
      <c r="K98" s="10" t="s">
        <v>38</v>
      </c>
      <c r="L98" s="13" t="s">
        <v>357</v>
      </c>
      <c r="M98" s="10">
        <v>90</v>
      </c>
      <c r="N98" s="10">
        <v>311</v>
      </c>
      <c r="O98" s="10">
        <v>904</v>
      </c>
      <c r="P98" s="13" t="s">
        <v>358</v>
      </c>
    </row>
    <row r="99" s="16" customFormat="true" ht="81" customHeight="true" spans="1:16">
      <c r="A99" s="27">
        <v>83</v>
      </c>
      <c r="B99" s="10" t="s">
        <v>359</v>
      </c>
      <c r="C99" s="10" t="s">
        <v>330</v>
      </c>
      <c r="D99" s="10" t="s">
        <v>330</v>
      </c>
      <c r="E99" s="10" t="s">
        <v>330</v>
      </c>
      <c r="F99" s="10" t="s">
        <v>75</v>
      </c>
      <c r="G99" s="10" t="s">
        <v>356</v>
      </c>
      <c r="H99" s="10" t="s">
        <v>29</v>
      </c>
      <c r="I99" s="10" t="s">
        <v>331</v>
      </c>
      <c r="J99" s="10" t="s">
        <v>38</v>
      </c>
      <c r="K99" s="10" t="s">
        <v>38</v>
      </c>
      <c r="L99" s="13" t="s">
        <v>360</v>
      </c>
      <c r="M99" s="10">
        <v>35</v>
      </c>
      <c r="N99" s="10">
        <v>52</v>
      </c>
      <c r="O99" s="10">
        <v>96</v>
      </c>
      <c r="P99" s="13" t="s">
        <v>361</v>
      </c>
    </row>
    <row r="100" s="16" customFormat="true" ht="30" customHeight="true" spans="1:16">
      <c r="A100" s="24" t="s">
        <v>362</v>
      </c>
      <c r="B100" s="25"/>
      <c r="C100" s="25"/>
      <c r="D100" s="25"/>
      <c r="E100" s="25"/>
      <c r="F100" s="31"/>
      <c r="G100" s="10"/>
      <c r="H100" s="10"/>
      <c r="I100" s="10"/>
      <c r="J100" s="10"/>
      <c r="K100" s="10"/>
      <c r="L100" s="13"/>
      <c r="M100" s="41">
        <f>SUM(M101,M133,M148,M161,)</f>
        <v>5195.964054</v>
      </c>
      <c r="N100" s="41">
        <f>SUM(N101,N133,N148)</f>
        <v>24608</v>
      </c>
      <c r="O100" s="41">
        <f>SUM(O101,O133,O148)</f>
        <v>60595</v>
      </c>
      <c r="P100" s="13"/>
    </row>
    <row r="101" s="16" customFormat="true" ht="36" customHeight="true" spans="1:16">
      <c r="A101" s="24" t="s">
        <v>363</v>
      </c>
      <c r="B101" s="25"/>
      <c r="C101" s="25"/>
      <c r="D101" s="25"/>
      <c r="E101" s="25"/>
      <c r="F101" s="31"/>
      <c r="G101" s="10"/>
      <c r="H101" s="10"/>
      <c r="I101" s="10"/>
      <c r="J101" s="10"/>
      <c r="K101" s="10"/>
      <c r="L101" s="13"/>
      <c r="M101" s="41">
        <f>SUM(M102:M132)</f>
        <v>2360.584163</v>
      </c>
      <c r="N101" s="41">
        <f>SUM(N102:N132)</f>
        <v>18406</v>
      </c>
      <c r="O101" s="41">
        <f>SUM(O102:O132)</f>
        <v>43685</v>
      </c>
      <c r="P101" s="13"/>
    </row>
    <row r="102" s="16" customFormat="true" ht="78" customHeight="true" spans="1:16">
      <c r="A102" s="10">
        <v>84</v>
      </c>
      <c r="B102" s="10" t="s">
        <v>364</v>
      </c>
      <c r="C102" s="10" t="s">
        <v>365</v>
      </c>
      <c r="D102" s="10" t="s">
        <v>366</v>
      </c>
      <c r="E102" s="10" t="s">
        <v>367</v>
      </c>
      <c r="F102" s="10" t="s">
        <v>27</v>
      </c>
      <c r="G102" s="10" t="s">
        <v>136</v>
      </c>
      <c r="H102" s="10" t="s">
        <v>29</v>
      </c>
      <c r="I102" s="10" t="s">
        <v>312</v>
      </c>
      <c r="J102" s="10" t="s">
        <v>136</v>
      </c>
      <c r="K102" s="10" t="s">
        <v>136</v>
      </c>
      <c r="L102" s="13" t="s">
        <v>368</v>
      </c>
      <c r="M102" s="10">
        <v>9.500056</v>
      </c>
      <c r="N102" s="10">
        <v>241</v>
      </c>
      <c r="O102" s="10">
        <v>605</v>
      </c>
      <c r="P102" s="13" t="s">
        <v>369</v>
      </c>
    </row>
    <row r="103" s="16" customFormat="true" ht="95" customHeight="true" spans="1:16">
      <c r="A103" s="10">
        <v>85</v>
      </c>
      <c r="B103" s="10" t="s">
        <v>370</v>
      </c>
      <c r="C103" s="10" t="s">
        <v>365</v>
      </c>
      <c r="D103" s="10" t="s">
        <v>366</v>
      </c>
      <c r="E103" s="10" t="s">
        <v>367</v>
      </c>
      <c r="F103" s="10" t="s">
        <v>27</v>
      </c>
      <c r="G103" s="10" t="s">
        <v>34</v>
      </c>
      <c r="H103" s="10" t="s">
        <v>29</v>
      </c>
      <c r="I103" s="10" t="s">
        <v>312</v>
      </c>
      <c r="J103" s="10" t="s">
        <v>34</v>
      </c>
      <c r="K103" s="10" t="s">
        <v>34</v>
      </c>
      <c r="L103" s="13" t="s">
        <v>371</v>
      </c>
      <c r="M103" s="10">
        <v>50</v>
      </c>
      <c r="N103" s="10">
        <v>2000</v>
      </c>
      <c r="O103" s="10">
        <v>6000</v>
      </c>
      <c r="P103" s="13" t="s">
        <v>372</v>
      </c>
    </row>
    <row r="104" s="16" customFormat="true" ht="71" customHeight="true" spans="1:16">
      <c r="A104" s="10">
        <v>86</v>
      </c>
      <c r="B104" s="10" t="s">
        <v>373</v>
      </c>
      <c r="C104" s="10" t="s">
        <v>365</v>
      </c>
      <c r="D104" s="10" t="s">
        <v>366</v>
      </c>
      <c r="E104" s="10" t="s">
        <v>367</v>
      </c>
      <c r="F104" s="10" t="s">
        <v>27</v>
      </c>
      <c r="G104" s="10" t="s">
        <v>28</v>
      </c>
      <c r="H104" s="10" t="s">
        <v>29</v>
      </c>
      <c r="I104" s="10" t="s">
        <v>312</v>
      </c>
      <c r="J104" s="10" t="s">
        <v>28</v>
      </c>
      <c r="K104" s="10" t="s">
        <v>28</v>
      </c>
      <c r="L104" s="13" t="s">
        <v>374</v>
      </c>
      <c r="M104" s="10">
        <v>28.389058</v>
      </c>
      <c r="N104" s="10">
        <v>1000</v>
      </c>
      <c r="O104" s="10">
        <v>2000</v>
      </c>
      <c r="P104" s="13" t="s">
        <v>375</v>
      </c>
    </row>
    <row r="105" s="16" customFormat="true" ht="71" customHeight="true" spans="1:16">
      <c r="A105" s="10">
        <v>87</v>
      </c>
      <c r="B105" s="10" t="s">
        <v>376</v>
      </c>
      <c r="C105" s="10" t="s">
        <v>365</v>
      </c>
      <c r="D105" s="10" t="s">
        <v>366</v>
      </c>
      <c r="E105" s="10" t="s">
        <v>367</v>
      </c>
      <c r="F105" s="10" t="s">
        <v>27</v>
      </c>
      <c r="G105" s="10" t="s">
        <v>47</v>
      </c>
      <c r="H105" s="10" t="s">
        <v>29</v>
      </c>
      <c r="I105" s="10" t="s">
        <v>312</v>
      </c>
      <c r="J105" s="10" t="s">
        <v>47</v>
      </c>
      <c r="K105" s="10" t="s">
        <v>47</v>
      </c>
      <c r="L105" s="13" t="s">
        <v>374</v>
      </c>
      <c r="M105" s="10">
        <v>50</v>
      </c>
      <c r="N105" s="10">
        <v>2000</v>
      </c>
      <c r="O105" s="10">
        <v>6000</v>
      </c>
      <c r="P105" s="13" t="s">
        <v>372</v>
      </c>
    </row>
    <row r="106" s="16" customFormat="true" ht="71" customHeight="true" spans="1:16">
      <c r="A106" s="10">
        <v>88</v>
      </c>
      <c r="B106" s="10" t="s">
        <v>377</v>
      </c>
      <c r="C106" s="10" t="s">
        <v>365</v>
      </c>
      <c r="D106" s="10" t="s">
        <v>366</v>
      </c>
      <c r="E106" s="10" t="s">
        <v>367</v>
      </c>
      <c r="F106" s="10" t="s">
        <v>27</v>
      </c>
      <c r="G106" s="10" t="s">
        <v>38</v>
      </c>
      <c r="H106" s="10" t="s">
        <v>29</v>
      </c>
      <c r="I106" s="10" t="s">
        <v>312</v>
      </c>
      <c r="J106" s="10" t="s">
        <v>38</v>
      </c>
      <c r="K106" s="10" t="s">
        <v>38</v>
      </c>
      <c r="L106" s="13" t="s">
        <v>378</v>
      </c>
      <c r="M106" s="10">
        <v>30</v>
      </c>
      <c r="N106" s="10">
        <v>1000</v>
      </c>
      <c r="O106" s="10">
        <v>2000</v>
      </c>
      <c r="P106" s="13" t="s">
        <v>375</v>
      </c>
    </row>
    <row r="107" s="16" customFormat="true" ht="71" customHeight="true" spans="1:16">
      <c r="A107" s="10">
        <v>89</v>
      </c>
      <c r="B107" s="10" t="s">
        <v>379</v>
      </c>
      <c r="C107" s="10" t="s">
        <v>365</v>
      </c>
      <c r="D107" s="10" t="s">
        <v>366</v>
      </c>
      <c r="E107" s="10" t="s">
        <v>367</v>
      </c>
      <c r="F107" s="10" t="s">
        <v>27</v>
      </c>
      <c r="G107" s="10" t="s">
        <v>42</v>
      </c>
      <c r="H107" s="10" t="s">
        <v>29</v>
      </c>
      <c r="I107" s="10" t="s">
        <v>312</v>
      </c>
      <c r="J107" s="10" t="s">
        <v>42</v>
      </c>
      <c r="K107" s="10" t="s">
        <v>42</v>
      </c>
      <c r="L107" s="13" t="s">
        <v>380</v>
      </c>
      <c r="M107" s="10">
        <v>30</v>
      </c>
      <c r="N107" s="10">
        <v>1000</v>
      </c>
      <c r="O107" s="10">
        <v>2000</v>
      </c>
      <c r="P107" s="13" t="s">
        <v>375</v>
      </c>
    </row>
    <row r="108" s="16" customFormat="true" ht="71" customHeight="true" spans="1:16">
      <c r="A108" s="10">
        <v>90</v>
      </c>
      <c r="B108" s="10" t="s">
        <v>381</v>
      </c>
      <c r="C108" s="10" t="s">
        <v>365</v>
      </c>
      <c r="D108" s="10" t="s">
        <v>366</v>
      </c>
      <c r="E108" s="10" t="s">
        <v>367</v>
      </c>
      <c r="F108" s="10" t="s">
        <v>27</v>
      </c>
      <c r="G108" s="10" t="s">
        <v>110</v>
      </c>
      <c r="H108" s="10" t="s">
        <v>29</v>
      </c>
      <c r="I108" s="10" t="s">
        <v>312</v>
      </c>
      <c r="J108" s="10" t="s">
        <v>312</v>
      </c>
      <c r="K108" s="10" t="s">
        <v>312</v>
      </c>
      <c r="L108" s="13" t="s">
        <v>382</v>
      </c>
      <c r="M108" s="10">
        <v>164</v>
      </c>
      <c r="N108" s="10">
        <v>7800</v>
      </c>
      <c r="O108" s="10">
        <v>16000</v>
      </c>
      <c r="P108" s="13" t="s">
        <v>383</v>
      </c>
    </row>
    <row r="109" s="16" customFormat="true" ht="71" customHeight="true" spans="1:16">
      <c r="A109" s="10">
        <v>91</v>
      </c>
      <c r="B109" s="10" t="s">
        <v>384</v>
      </c>
      <c r="C109" s="10" t="s">
        <v>365</v>
      </c>
      <c r="D109" s="10" t="s">
        <v>366</v>
      </c>
      <c r="E109" s="10" t="s">
        <v>367</v>
      </c>
      <c r="F109" s="10" t="s">
        <v>27</v>
      </c>
      <c r="G109" s="10" t="s">
        <v>385</v>
      </c>
      <c r="H109" s="14" t="s">
        <v>29</v>
      </c>
      <c r="I109" s="10" t="s">
        <v>312</v>
      </c>
      <c r="J109" s="10" t="s">
        <v>38</v>
      </c>
      <c r="K109" s="10" t="s">
        <v>38</v>
      </c>
      <c r="L109" s="13" t="s">
        <v>386</v>
      </c>
      <c r="M109" s="10">
        <v>38</v>
      </c>
      <c r="N109" s="10">
        <v>261</v>
      </c>
      <c r="O109" s="10">
        <v>648</v>
      </c>
      <c r="P109" s="13" t="s">
        <v>387</v>
      </c>
    </row>
    <row r="110" s="16" customFormat="true" ht="71" customHeight="true" spans="1:16">
      <c r="A110" s="10">
        <v>92</v>
      </c>
      <c r="B110" s="10" t="s">
        <v>388</v>
      </c>
      <c r="C110" s="10" t="s">
        <v>365</v>
      </c>
      <c r="D110" s="10" t="s">
        <v>366</v>
      </c>
      <c r="E110" s="10" t="s">
        <v>367</v>
      </c>
      <c r="F110" s="10" t="s">
        <v>27</v>
      </c>
      <c r="G110" s="10" t="s">
        <v>389</v>
      </c>
      <c r="H110" s="14" t="s">
        <v>29</v>
      </c>
      <c r="I110" s="10" t="s">
        <v>312</v>
      </c>
      <c r="J110" s="10" t="s">
        <v>38</v>
      </c>
      <c r="K110" s="10" t="s">
        <v>38</v>
      </c>
      <c r="L110" s="13" t="s">
        <v>390</v>
      </c>
      <c r="M110" s="10">
        <v>58</v>
      </c>
      <c r="N110" s="10">
        <v>17</v>
      </c>
      <c r="O110" s="10">
        <v>42</v>
      </c>
      <c r="P110" s="13" t="s">
        <v>391</v>
      </c>
    </row>
    <row r="111" s="16" customFormat="true" ht="81" customHeight="true" spans="1:16">
      <c r="A111" s="10">
        <v>93</v>
      </c>
      <c r="B111" s="10" t="s">
        <v>392</v>
      </c>
      <c r="C111" s="10" t="s">
        <v>365</v>
      </c>
      <c r="D111" s="10" t="s">
        <v>366</v>
      </c>
      <c r="E111" s="10" t="s">
        <v>367</v>
      </c>
      <c r="F111" s="10" t="s">
        <v>27</v>
      </c>
      <c r="G111" s="10" t="s">
        <v>356</v>
      </c>
      <c r="H111" s="14" t="s">
        <v>29</v>
      </c>
      <c r="I111" s="10" t="s">
        <v>312</v>
      </c>
      <c r="J111" s="10" t="s">
        <v>38</v>
      </c>
      <c r="K111" s="10" t="s">
        <v>38</v>
      </c>
      <c r="L111" s="13" t="s">
        <v>393</v>
      </c>
      <c r="M111" s="10">
        <v>45</v>
      </c>
      <c r="N111" s="10">
        <v>167</v>
      </c>
      <c r="O111" s="10">
        <v>509</v>
      </c>
      <c r="P111" s="13" t="s">
        <v>394</v>
      </c>
    </row>
    <row r="112" s="16" customFormat="true" ht="67" customHeight="true" spans="1:16">
      <c r="A112" s="10">
        <v>94</v>
      </c>
      <c r="B112" s="10" t="s">
        <v>395</v>
      </c>
      <c r="C112" s="10" t="s">
        <v>365</v>
      </c>
      <c r="D112" s="10" t="s">
        <v>366</v>
      </c>
      <c r="E112" s="10" t="s">
        <v>367</v>
      </c>
      <c r="F112" s="10" t="s">
        <v>27</v>
      </c>
      <c r="G112" s="10" t="s">
        <v>385</v>
      </c>
      <c r="H112" s="14" t="s">
        <v>29</v>
      </c>
      <c r="I112" s="10" t="s">
        <v>312</v>
      </c>
      <c r="J112" s="10" t="s">
        <v>38</v>
      </c>
      <c r="K112" s="10" t="s">
        <v>38</v>
      </c>
      <c r="L112" s="13" t="s">
        <v>396</v>
      </c>
      <c r="M112" s="10">
        <v>51</v>
      </c>
      <c r="N112" s="10">
        <v>108</v>
      </c>
      <c r="O112" s="10">
        <v>331</v>
      </c>
      <c r="P112" s="13" t="s">
        <v>397</v>
      </c>
    </row>
    <row r="113" s="16" customFormat="true" ht="60" customHeight="true" spans="1:16">
      <c r="A113" s="10">
        <v>95</v>
      </c>
      <c r="B113" s="10" t="s">
        <v>398</v>
      </c>
      <c r="C113" s="10" t="s">
        <v>365</v>
      </c>
      <c r="D113" s="10" t="s">
        <v>366</v>
      </c>
      <c r="E113" s="10" t="s">
        <v>367</v>
      </c>
      <c r="F113" s="10" t="s">
        <v>399</v>
      </c>
      <c r="G113" s="10" t="s">
        <v>349</v>
      </c>
      <c r="H113" s="14" t="s">
        <v>29</v>
      </c>
      <c r="I113" s="10" t="s">
        <v>312</v>
      </c>
      <c r="J113" s="10" t="s">
        <v>42</v>
      </c>
      <c r="K113" s="10" t="s">
        <v>42</v>
      </c>
      <c r="L113" s="13" t="s">
        <v>400</v>
      </c>
      <c r="M113" s="10">
        <v>24</v>
      </c>
      <c r="N113" s="10">
        <v>54</v>
      </c>
      <c r="O113" s="10">
        <v>151</v>
      </c>
      <c r="P113" s="13" t="s">
        <v>401</v>
      </c>
    </row>
    <row r="114" s="16" customFormat="true" ht="46" customHeight="true" spans="1:16">
      <c r="A114" s="10">
        <v>96</v>
      </c>
      <c r="B114" s="10" t="s">
        <v>402</v>
      </c>
      <c r="C114" s="10" t="s">
        <v>365</v>
      </c>
      <c r="D114" s="10" t="s">
        <v>366</v>
      </c>
      <c r="E114" s="10" t="s">
        <v>367</v>
      </c>
      <c r="F114" s="10" t="s">
        <v>399</v>
      </c>
      <c r="G114" s="10" t="s">
        <v>403</v>
      </c>
      <c r="H114" s="14" t="s">
        <v>29</v>
      </c>
      <c r="I114" s="10" t="s">
        <v>312</v>
      </c>
      <c r="J114" s="10" t="s">
        <v>42</v>
      </c>
      <c r="K114" s="10" t="s">
        <v>42</v>
      </c>
      <c r="L114" s="13" t="s">
        <v>404</v>
      </c>
      <c r="M114" s="10">
        <v>19.72485</v>
      </c>
      <c r="N114" s="10">
        <v>70</v>
      </c>
      <c r="O114" s="10">
        <v>230</v>
      </c>
      <c r="P114" s="13" t="s">
        <v>405</v>
      </c>
    </row>
    <row r="115" s="16" customFormat="true" ht="65" customHeight="true" spans="1:16">
      <c r="A115" s="10">
        <v>97</v>
      </c>
      <c r="B115" s="10" t="s">
        <v>406</v>
      </c>
      <c r="C115" s="10" t="s">
        <v>365</v>
      </c>
      <c r="D115" s="10" t="s">
        <v>366</v>
      </c>
      <c r="E115" s="10" t="s">
        <v>367</v>
      </c>
      <c r="F115" s="10" t="s">
        <v>27</v>
      </c>
      <c r="G115" s="10" t="s">
        <v>407</v>
      </c>
      <c r="H115" s="14" t="s">
        <v>29</v>
      </c>
      <c r="I115" s="10" t="s">
        <v>312</v>
      </c>
      <c r="J115" s="10" t="s">
        <v>42</v>
      </c>
      <c r="K115" s="10" t="s">
        <v>42</v>
      </c>
      <c r="L115" s="13" t="s">
        <v>408</v>
      </c>
      <c r="M115" s="10">
        <v>160</v>
      </c>
      <c r="N115" s="10">
        <v>69</v>
      </c>
      <c r="O115" s="10">
        <v>186</v>
      </c>
      <c r="P115" s="13" t="s">
        <v>409</v>
      </c>
    </row>
    <row r="116" s="16" customFormat="true" ht="63" customHeight="true" spans="1:16">
      <c r="A116" s="10">
        <v>98</v>
      </c>
      <c r="B116" s="10" t="s">
        <v>410</v>
      </c>
      <c r="C116" s="10" t="s">
        <v>365</v>
      </c>
      <c r="D116" s="10" t="s">
        <v>366</v>
      </c>
      <c r="E116" s="10" t="s">
        <v>367</v>
      </c>
      <c r="F116" s="10" t="s">
        <v>399</v>
      </c>
      <c r="G116" s="10" t="s">
        <v>411</v>
      </c>
      <c r="H116" s="14" t="s">
        <v>29</v>
      </c>
      <c r="I116" s="10" t="s">
        <v>312</v>
      </c>
      <c r="J116" s="10" t="s">
        <v>42</v>
      </c>
      <c r="K116" s="10" t="s">
        <v>42</v>
      </c>
      <c r="L116" s="13" t="s">
        <v>412</v>
      </c>
      <c r="M116" s="10">
        <v>52</v>
      </c>
      <c r="N116" s="10">
        <v>58</v>
      </c>
      <c r="O116" s="10">
        <v>168</v>
      </c>
      <c r="P116" s="13" t="s">
        <v>413</v>
      </c>
    </row>
    <row r="117" s="16" customFormat="true" ht="63" customHeight="true" spans="1:16">
      <c r="A117" s="10">
        <v>99</v>
      </c>
      <c r="B117" s="10" t="s">
        <v>414</v>
      </c>
      <c r="C117" s="10" t="s">
        <v>365</v>
      </c>
      <c r="D117" s="10" t="s">
        <v>366</v>
      </c>
      <c r="E117" s="10" t="s">
        <v>367</v>
      </c>
      <c r="F117" s="10" t="s">
        <v>27</v>
      </c>
      <c r="G117" s="10" t="s">
        <v>415</v>
      </c>
      <c r="H117" s="10" t="s">
        <v>120</v>
      </c>
      <c r="I117" s="10" t="s">
        <v>312</v>
      </c>
      <c r="J117" s="10" t="s">
        <v>42</v>
      </c>
      <c r="K117" s="10" t="s">
        <v>42</v>
      </c>
      <c r="L117" s="13" t="s">
        <v>416</v>
      </c>
      <c r="M117" s="10">
        <v>64</v>
      </c>
      <c r="N117" s="10">
        <v>110</v>
      </c>
      <c r="O117" s="10">
        <v>327</v>
      </c>
      <c r="P117" s="13" t="s">
        <v>417</v>
      </c>
    </row>
    <row r="118" s="16" customFormat="true" ht="95" customHeight="true" spans="1:16">
      <c r="A118" s="10">
        <v>100</v>
      </c>
      <c r="B118" s="10" t="s">
        <v>418</v>
      </c>
      <c r="C118" s="10" t="s">
        <v>365</v>
      </c>
      <c r="D118" s="10" t="s">
        <v>366</v>
      </c>
      <c r="E118" s="10" t="s">
        <v>367</v>
      </c>
      <c r="F118" s="10" t="s">
        <v>27</v>
      </c>
      <c r="G118" s="10" t="s">
        <v>419</v>
      </c>
      <c r="H118" s="10" t="s">
        <v>120</v>
      </c>
      <c r="I118" s="10" t="s">
        <v>312</v>
      </c>
      <c r="J118" s="10" t="s">
        <v>42</v>
      </c>
      <c r="K118" s="10" t="s">
        <v>42</v>
      </c>
      <c r="L118" s="13" t="s">
        <v>420</v>
      </c>
      <c r="M118" s="10">
        <v>165</v>
      </c>
      <c r="N118" s="10">
        <v>242</v>
      </c>
      <c r="O118" s="10">
        <v>608</v>
      </c>
      <c r="P118" s="13" t="s">
        <v>421</v>
      </c>
    </row>
    <row r="119" s="16" customFormat="true" ht="54" customHeight="true" spans="1:16">
      <c r="A119" s="10">
        <v>101</v>
      </c>
      <c r="B119" s="10" t="s">
        <v>422</v>
      </c>
      <c r="C119" s="10" t="s">
        <v>365</v>
      </c>
      <c r="D119" s="10" t="s">
        <v>366</v>
      </c>
      <c r="E119" s="10" t="s">
        <v>367</v>
      </c>
      <c r="F119" s="10" t="s">
        <v>27</v>
      </c>
      <c r="G119" s="10" t="s">
        <v>423</v>
      </c>
      <c r="H119" s="14" t="s">
        <v>29</v>
      </c>
      <c r="I119" s="65" t="s">
        <v>312</v>
      </c>
      <c r="J119" s="10" t="s">
        <v>42</v>
      </c>
      <c r="K119" s="10" t="s">
        <v>42</v>
      </c>
      <c r="L119" s="13" t="s">
        <v>424</v>
      </c>
      <c r="M119" s="10">
        <v>90</v>
      </c>
      <c r="N119" s="10">
        <v>140</v>
      </c>
      <c r="O119" s="10">
        <v>348</v>
      </c>
      <c r="P119" s="13" t="s">
        <v>425</v>
      </c>
    </row>
    <row r="120" s="16" customFormat="true" ht="54" customHeight="true" spans="1:16">
      <c r="A120" s="10">
        <v>102</v>
      </c>
      <c r="B120" s="10" t="s">
        <v>426</v>
      </c>
      <c r="C120" s="10" t="s">
        <v>365</v>
      </c>
      <c r="D120" s="10" t="s">
        <v>366</v>
      </c>
      <c r="E120" s="10" t="s">
        <v>367</v>
      </c>
      <c r="F120" s="10" t="s">
        <v>27</v>
      </c>
      <c r="G120" s="10" t="s">
        <v>190</v>
      </c>
      <c r="H120" s="10" t="s">
        <v>120</v>
      </c>
      <c r="I120" s="65" t="s">
        <v>312</v>
      </c>
      <c r="J120" s="10" t="s">
        <v>42</v>
      </c>
      <c r="K120" s="10" t="s">
        <v>42</v>
      </c>
      <c r="L120" s="13" t="s">
        <v>427</v>
      </c>
      <c r="M120" s="10">
        <v>31.962654</v>
      </c>
      <c r="N120" s="10">
        <v>96</v>
      </c>
      <c r="O120" s="10">
        <v>247</v>
      </c>
      <c r="P120" s="13" t="s">
        <v>428</v>
      </c>
    </row>
    <row r="121" s="16" customFormat="true" ht="72" customHeight="true" spans="1:16">
      <c r="A121" s="10">
        <v>103</v>
      </c>
      <c r="B121" s="10" t="s">
        <v>429</v>
      </c>
      <c r="C121" s="10" t="s">
        <v>365</v>
      </c>
      <c r="D121" s="10" t="s">
        <v>366</v>
      </c>
      <c r="E121" s="10" t="s">
        <v>367</v>
      </c>
      <c r="F121" s="10" t="s">
        <v>27</v>
      </c>
      <c r="G121" s="10" t="s">
        <v>415</v>
      </c>
      <c r="H121" s="10" t="s">
        <v>120</v>
      </c>
      <c r="I121" s="10" t="s">
        <v>312</v>
      </c>
      <c r="J121" s="10" t="s">
        <v>42</v>
      </c>
      <c r="K121" s="10" t="s">
        <v>42</v>
      </c>
      <c r="L121" s="13" t="s">
        <v>430</v>
      </c>
      <c r="M121" s="10">
        <v>59.827045</v>
      </c>
      <c r="N121" s="10">
        <v>91</v>
      </c>
      <c r="O121" s="10">
        <v>260</v>
      </c>
      <c r="P121" s="13" t="s">
        <v>431</v>
      </c>
    </row>
    <row r="122" s="16" customFormat="true" ht="66" customHeight="true" spans="1:16">
      <c r="A122" s="10">
        <v>104</v>
      </c>
      <c r="B122" s="10" t="s">
        <v>432</v>
      </c>
      <c r="C122" s="10" t="s">
        <v>365</v>
      </c>
      <c r="D122" s="10" t="s">
        <v>366</v>
      </c>
      <c r="E122" s="10" t="s">
        <v>367</v>
      </c>
      <c r="F122" s="10" t="s">
        <v>27</v>
      </c>
      <c r="G122" s="10" t="s">
        <v>433</v>
      </c>
      <c r="H122" s="14" t="s">
        <v>29</v>
      </c>
      <c r="I122" s="10" t="s">
        <v>312</v>
      </c>
      <c r="J122" s="10" t="s">
        <v>42</v>
      </c>
      <c r="K122" s="10" t="s">
        <v>42</v>
      </c>
      <c r="L122" s="13" t="s">
        <v>434</v>
      </c>
      <c r="M122" s="10">
        <v>19.7406</v>
      </c>
      <c r="N122" s="10">
        <v>80</v>
      </c>
      <c r="O122" s="10">
        <v>201</v>
      </c>
      <c r="P122" s="13" t="s">
        <v>435</v>
      </c>
    </row>
    <row r="123" s="16" customFormat="true" ht="65" customHeight="true" spans="1:16">
      <c r="A123" s="10">
        <v>105</v>
      </c>
      <c r="B123" s="10" t="s">
        <v>436</v>
      </c>
      <c r="C123" s="10" t="s">
        <v>365</v>
      </c>
      <c r="D123" s="10" t="s">
        <v>366</v>
      </c>
      <c r="E123" s="10" t="s">
        <v>367</v>
      </c>
      <c r="F123" s="10" t="s">
        <v>27</v>
      </c>
      <c r="G123" s="10" t="s">
        <v>437</v>
      </c>
      <c r="H123" s="14" t="s">
        <v>29</v>
      </c>
      <c r="I123" s="10" t="s">
        <v>312</v>
      </c>
      <c r="J123" s="10" t="s">
        <v>42</v>
      </c>
      <c r="K123" s="10" t="s">
        <v>42</v>
      </c>
      <c r="L123" s="13" t="s">
        <v>438</v>
      </c>
      <c r="M123" s="10">
        <v>65.4399</v>
      </c>
      <c r="N123" s="10">
        <v>102</v>
      </c>
      <c r="O123" s="10">
        <v>242</v>
      </c>
      <c r="P123" s="13" t="s">
        <v>439</v>
      </c>
    </row>
    <row r="124" s="16" customFormat="true" ht="64" customHeight="true" spans="1:16">
      <c r="A124" s="10">
        <v>106</v>
      </c>
      <c r="B124" s="10" t="s">
        <v>440</v>
      </c>
      <c r="C124" s="10" t="s">
        <v>365</v>
      </c>
      <c r="D124" s="10" t="s">
        <v>366</v>
      </c>
      <c r="E124" s="10" t="s">
        <v>367</v>
      </c>
      <c r="F124" s="10" t="s">
        <v>27</v>
      </c>
      <c r="G124" s="10" t="s">
        <v>441</v>
      </c>
      <c r="H124" s="10" t="s">
        <v>29</v>
      </c>
      <c r="I124" s="10" t="s">
        <v>312</v>
      </c>
      <c r="J124" s="10" t="s">
        <v>28</v>
      </c>
      <c r="K124" s="10" t="s">
        <v>28</v>
      </c>
      <c r="L124" s="13" t="s">
        <v>442</v>
      </c>
      <c r="M124" s="10">
        <v>137.6</v>
      </c>
      <c r="N124" s="10">
        <v>100</v>
      </c>
      <c r="O124" s="10">
        <v>310</v>
      </c>
      <c r="P124" s="13" t="s">
        <v>443</v>
      </c>
    </row>
    <row r="125" s="16" customFormat="true" ht="59" customHeight="true" spans="1:16">
      <c r="A125" s="10">
        <v>107</v>
      </c>
      <c r="B125" s="10" t="s">
        <v>444</v>
      </c>
      <c r="C125" s="10" t="s">
        <v>365</v>
      </c>
      <c r="D125" s="10" t="s">
        <v>366</v>
      </c>
      <c r="E125" s="10" t="s">
        <v>367</v>
      </c>
      <c r="F125" s="10" t="s">
        <v>399</v>
      </c>
      <c r="G125" s="10" t="s">
        <v>445</v>
      </c>
      <c r="H125" s="10" t="s">
        <v>29</v>
      </c>
      <c r="I125" s="10" t="s">
        <v>312</v>
      </c>
      <c r="J125" s="10" t="s">
        <v>28</v>
      </c>
      <c r="K125" s="10" t="s">
        <v>28</v>
      </c>
      <c r="L125" s="13" t="s">
        <v>446</v>
      </c>
      <c r="M125" s="10">
        <v>98</v>
      </c>
      <c r="N125" s="10">
        <v>570</v>
      </c>
      <c r="O125" s="10">
        <v>1400</v>
      </c>
      <c r="P125" s="13" t="s">
        <v>447</v>
      </c>
    </row>
    <row r="126" s="16" customFormat="true" ht="62" customHeight="true" spans="1:16">
      <c r="A126" s="10">
        <v>108</v>
      </c>
      <c r="B126" s="10" t="s">
        <v>448</v>
      </c>
      <c r="C126" s="10" t="s">
        <v>365</v>
      </c>
      <c r="D126" s="10" t="s">
        <v>366</v>
      </c>
      <c r="E126" s="10" t="s">
        <v>367</v>
      </c>
      <c r="F126" s="10" t="s">
        <v>399</v>
      </c>
      <c r="G126" s="10" t="s">
        <v>449</v>
      </c>
      <c r="H126" s="10" t="s">
        <v>29</v>
      </c>
      <c r="I126" s="10" t="s">
        <v>312</v>
      </c>
      <c r="J126" s="10" t="s">
        <v>28</v>
      </c>
      <c r="K126" s="10" t="s">
        <v>28</v>
      </c>
      <c r="L126" s="13" t="s">
        <v>450</v>
      </c>
      <c r="M126" s="10">
        <v>98</v>
      </c>
      <c r="N126" s="10">
        <v>129</v>
      </c>
      <c r="O126" s="10">
        <v>409</v>
      </c>
      <c r="P126" s="13" t="s">
        <v>451</v>
      </c>
    </row>
    <row r="127" s="16" customFormat="true" ht="56" customHeight="true" spans="1:16">
      <c r="A127" s="10">
        <v>109</v>
      </c>
      <c r="B127" s="26" t="s">
        <v>452</v>
      </c>
      <c r="C127" s="10" t="s">
        <v>365</v>
      </c>
      <c r="D127" s="10" t="s">
        <v>366</v>
      </c>
      <c r="E127" s="10" t="s">
        <v>367</v>
      </c>
      <c r="F127" s="33" t="s">
        <v>27</v>
      </c>
      <c r="G127" s="26" t="s">
        <v>59</v>
      </c>
      <c r="H127" s="14" t="s">
        <v>29</v>
      </c>
      <c r="I127" s="10" t="s">
        <v>312</v>
      </c>
      <c r="J127" s="10" t="s">
        <v>47</v>
      </c>
      <c r="K127" s="10" t="s">
        <v>47</v>
      </c>
      <c r="L127" s="40" t="s">
        <v>453</v>
      </c>
      <c r="M127" s="49">
        <v>53</v>
      </c>
      <c r="N127" s="49">
        <v>106</v>
      </c>
      <c r="O127" s="49">
        <v>287</v>
      </c>
      <c r="P127" s="13" t="s">
        <v>454</v>
      </c>
    </row>
    <row r="128" s="16" customFormat="true" ht="51.95" customHeight="true" spans="1:16">
      <c r="A128" s="10">
        <v>110</v>
      </c>
      <c r="B128" s="14" t="s">
        <v>455</v>
      </c>
      <c r="C128" s="10" t="s">
        <v>365</v>
      </c>
      <c r="D128" s="10" t="s">
        <v>366</v>
      </c>
      <c r="E128" s="10" t="s">
        <v>367</v>
      </c>
      <c r="F128" s="14" t="s">
        <v>27</v>
      </c>
      <c r="G128" s="14" t="s">
        <v>456</v>
      </c>
      <c r="H128" s="10" t="s">
        <v>457</v>
      </c>
      <c r="I128" s="14" t="s">
        <v>312</v>
      </c>
      <c r="J128" s="14" t="s">
        <v>34</v>
      </c>
      <c r="K128" s="14" t="s">
        <v>34</v>
      </c>
      <c r="L128" s="39" t="s">
        <v>458</v>
      </c>
      <c r="M128" s="14">
        <v>50</v>
      </c>
      <c r="N128" s="14">
        <v>632</v>
      </c>
      <c r="O128" s="14">
        <v>1710</v>
      </c>
      <c r="P128" s="13" t="s">
        <v>459</v>
      </c>
    </row>
    <row r="129" s="16" customFormat="true" ht="69" customHeight="true" spans="1:16">
      <c r="A129" s="10">
        <v>111</v>
      </c>
      <c r="B129" s="14" t="s">
        <v>460</v>
      </c>
      <c r="C129" s="10" t="s">
        <v>365</v>
      </c>
      <c r="D129" s="10" t="s">
        <v>366</v>
      </c>
      <c r="E129" s="10" t="s">
        <v>367</v>
      </c>
      <c r="F129" s="14" t="s">
        <v>27</v>
      </c>
      <c r="G129" s="68" t="s">
        <v>461</v>
      </c>
      <c r="H129" s="10" t="s">
        <v>457</v>
      </c>
      <c r="I129" s="14" t="s">
        <v>312</v>
      </c>
      <c r="J129" s="14" t="s">
        <v>34</v>
      </c>
      <c r="K129" s="14" t="s">
        <v>34</v>
      </c>
      <c r="L129" s="43" t="s">
        <v>462</v>
      </c>
      <c r="M129" s="14">
        <v>92.2</v>
      </c>
      <c r="N129" s="14">
        <v>33</v>
      </c>
      <c r="O129" s="51">
        <v>99</v>
      </c>
      <c r="P129" s="13" t="s">
        <v>463</v>
      </c>
    </row>
    <row r="130" s="16" customFormat="true" ht="69" customHeight="true" spans="1:16">
      <c r="A130" s="10">
        <v>112</v>
      </c>
      <c r="B130" s="14" t="s">
        <v>464</v>
      </c>
      <c r="C130" s="10" t="s">
        <v>365</v>
      </c>
      <c r="D130" s="10" t="s">
        <v>366</v>
      </c>
      <c r="E130" s="10" t="s">
        <v>367</v>
      </c>
      <c r="F130" s="14" t="s">
        <v>27</v>
      </c>
      <c r="G130" s="68" t="s">
        <v>465</v>
      </c>
      <c r="H130" s="10" t="s">
        <v>457</v>
      </c>
      <c r="I130" s="65" t="s">
        <v>312</v>
      </c>
      <c r="J130" s="14" t="s">
        <v>34</v>
      </c>
      <c r="K130" s="14" t="s">
        <v>34</v>
      </c>
      <c r="L130" s="43" t="s">
        <v>466</v>
      </c>
      <c r="M130" s="14">
        <v>73.7</v>
      </c>
      <c r="N130" s="14">
        <v>20</v>
      </c>
      <c r="O130" s="51">
        <v>57</v>
      </c>
      <c r="P130" s="13" t="s">
        <v>467</v>
      </c>
    </row>
    <row r="131" s="16" customFormat="true" ht="69" customHeight="true" spans="1:16">
      <c r="A131" s="10">
        <v>113</v>
      </c>
      <c r="B131" s="14" t="s">
        <v>468</v>
      </c>
      <c r="C131" s="10" t="s">
        <v>365</v>
      </c>
      <c r="D131" s="10" t="s">
        <v>366</v>
      </c>
      <c r="E131" s="10" t="s">
        <v>367</v>
      </c>
      <c r="F131" s="14" t="s">
        <v>27</v>
      </c>
      <c r="G131" s="68" t="s">
        <v>469</v>
      </c>
      <c r="H131" s="10" t="s">
        <v>457</v>
      </c>
      <c r="I131" s="65" t="s">
        <v>312</v>
      </c>
      <c r="J131" s="14" t="s">
        <v>34</v>
      </c>
      <c r="K131" s="14" t="s">
        <v>34</v>
      </c>
      <c r="L131" s="43" t="s">
        <v>466</v>
      </c>
      <c r="M131" s="14">
        <v>76.8</v>
      </c>
      <c r="N131" s="14">
        <v>18</v>
      </c>
      <c r="O131" s="51">
        <v>35</v>
      </c>
      <c r="P131" s="13" t="s">
        <v>470</v>
      </c>
    </row>
    <row r="132" s="16" customFormat="true" ht="133" customHeight="true" spans="1:16">
      <c r="A132" s="10">
        <v>114</v>
      </c>
      <c r="B132" s="14" t="s">
        <v>471</v>
      </c>
      <c r="C132" s="10" t="s">
        <v>365</v>
      </c>
      <c r="D132" s="10" t="s">
        <v>366</v>
      </c>
      <c r="E132" s="10" t="s">
        <v>367</v>
      </c>
      <c r="F132" s="14" t="s">
        <v>27</v>
      </c>
      <c r="G132" s="68" t="s">
        <v>472</v>
      </c>
      <c r="H132" s="10" t="s">
        <v>457</v>
      </c>
      <c r="I132" s="65" t="s">
        <v>312</v>
      </c>
      <c r="J132" s="14" t="s">
        <v>34</v>
      </c>
      <c r="K132" s="14" t="s">
        <v>34</v>
      </c>
      <c r="L132" s="43" t="s">
        <v>473</v>
      </c>
      <c r="M132" s="14">
        <v>375.7</v>
      </c>
      <c r="N132" s="14">
        <v>92</v>
      </c>
      <c r="O132" s="51">
        <v>275</v>
      </c>
      <c r="P132" s="13" t="s">
        <v>474</v>
      </c>
    </row>
    <row r="133" s="16" customFormat="true" ht="41" customHeight="true" spans="1:16">
      <c r="A133" s="24" t="s">
        <v>475</v>
      </c>
      <c r="B133" s="25"/>
      <c r="C133" s="25"/>
      <c r="D133" s="25"/>
      <c r="E133" s="25"/>
      <c r="F133" s="31"/>
      <c r="G133" s="10"/>
      <c r="H133" s="10"/>
      <c r="I133" s="10"/>
      <c r="J133" s="10"/>
      <c r="K133" s="10"/>
      <c r="L133" s="13"/>
      <c r="M133" s="41">
        <f>SUM(M134:M147)</f>
        <v>1250.114515</v>
      </c>
      <c r="N133" s="41">
        <f>SUM(N134:N147)</f>
        <v>3019</v>
      </c>
      <c r="O133" s="41">
        <f>SUM(O134:O147)</f>
        <v>8002</v>
      </c>
      <c r="P133" s="13"/>
    </row>
    <row r="134" s="16" customFormat="true" ht="68" customHeight="true" spans="1:16">
      <c r="A134" s="10">
        <v>115</v>
      </c>
      <c r="B134" s="10" t="s">
        <v>476</v>
      </c>
      <c r="C134" s="10" t="s">
        <v>365</v>
      </c>
      <c r="D134" s="10" t="s">
        <v>366</v>
      </c>
      <c r="E134" s="10" t="s">
        <v>477</v>
      </c>
      <c r="F134" s="10" t="s">
        <v>27</v>
      </c>
      <c r="G134" s="10" t="s">
        <v>261</v>
      </c>
      <c r="H134" s="14" t="s">
        <v>29</v>
      </c>
      <c r="I134" s="10" t="s">
        <v>273</v>
      </c>
      <c r="J134" s="10" t="s">
        <v>38</v>
      </c>
      <c r="K134" s="10" t="s">
        <v>38</v>
      </c>
      <c r="L134" s="13" t="s">
        <v>478</v>
      </c>
      <c r="M134" s="10">
        <v>40</v>
      </c>
      <c r="N134" s="10">
        <v>115</v>
      </c>
      <c r="O134" s="10">
        <v>301</v>
      </c>
      <c r="P134" s="13" t="s">
        <v>479</v>
      </c>
    </row>
    <row r="135" s="16" customFormat="true" ht="59" customHeight="true" spans="1:16">
      <c r="A135" s="10">
        <v>116</v>
      </c>
      <c r="B135" s="14" t="s">
        <v>480</v>
      </c>
      <c r="C135" s="10" t="s">
        <v>365</v>
      </c>
      <c r="D135" s="10" t="s">
        <v>366</v>
      </c>
      <c r="E135" s="10" t="s">
        <v>477</v>
      </c>
      <c r="F135" s="10" t="s">
        <v>399</v>
      </c>
      <c r="G135" s="10" t="s">
        <v>481</v>
      </c>
      <c r="H135" s="14" t="s">
        <v>29</v>
      </c>
      <c r="I135" s="10" t="s">
        <v>273</v>
      </c>
      <c r="J135" s="10" t="s">
        <v>38</v>
      </c>
      <c r="K135" s="10" t="s">
        <v>38</v>
      </c>
      <c r="L135" s="13" t="s">
        <v>482</v>
      </c>
      <c r="M135" s="10">
        <v>198</v>
      </c>
      <c r="N135" s="10">
        <v>209</v>
      </c>
      <c r="O135" s="10">
        <v>465</v>
      </c>
      <c r="P135" s="13" t="s">
        <v>483</v>
      </c>
    </row>
    <row r="136" s="16" customFormat="true" ht="69" customHeight="true" spans="1:16">
      <c r="A136" s="10">
        <v>117</v>
      </c>
      <c r="B136" s="14" t="s">
        <v>484</v>
      </c>
      <c r="C136" s="10" t="s">
        <v>365</v>
      </c>
      <c r="D136" s="10" t="s">
        <v>366</v>
      </c>
      <c r="E136" s="10" t="s">
        <v>477</v>
      </c>
      <c r="F136" s="10" t="s">
        <v>27</v>
      </c>
      <c r="G136" s="10" t="s">
        <v>261</v>
      </c>
      <c r="H136" s="14" t="s">
        <v>29</v>
      </c>
      <c r="I136" s="10" t="s">
        <v>273</v>
      </c>
      <c r="J136" s="10" t="s">
        <v>38</v>
      </c>
      <c r="K136" s="10" t="s">
        <v>38</v>
      </c>
      <c r="L136" s="13" t="s">
        <v>485</v>
      </c>
      <c r="M136" s="10">
        <v>198</v>
      </c>
      <c r="N136" s="10">
        <v>68</v>
      </c>
      <c r="O136" s="10">
        <v>175</v>
      </c>
      <c r="P136" s="13" t="s">
        <v>486</v>
      </c>
    </row>
    <row r="137" s="16" customFormat="true" ht="64" customHeight="true" spans="1:16">
      <c r="A137" s="10">
        <v>118</v>
      </c>
      <c r="B137" s="10" t="s">
        <v>487</v>
      </c>
      <c r="C137" s="10" t="s">
        <v>365</v>
      </c>
      <c r="D137" s="10" t="s">
        <v>366</v>
      </c>
      <c r="E137" s="10" t="s">
        <v>477</v>
      </c>
      <c r="F137" s="10" t="s">
        <v>399</v>
      </c>
      <c r="G137" s="10" t="s">
        <v>488</v>
      </c>
      <c r="H137" s="14" t="s">
        <v>29</v>
      </c>
      <c r="I137" s="10" t="s">
        <v>273</v>
      </c>
      <c r="J137" s="10" t="s">
        <v>42</v>
      </c>
      <c r="K137" s="10" t="s">
        <v>42</v>
      </c>
      <c r="L137" s="13" t="s">
        <v>489</v>
      </c>
      <c r="M137" s="10">
        <v>59</v>
      </c>
      <c r="N137" s="10">
        <v>91</v>
      </c>
      <c r="O137" s="10">
        <v>260</v>
      </c>
      <c r="P137" s="13" t="s">
        <v>490</v>
      </c>
    </row>
    <row r="138" s="16" customFormat="true" ht="66" customHeight="true" spans="1:16">
      <c r="A138" s="10">
        <v>119</v>
      </c>
      <c r="B138" s="10" t="s">
        <v>491</v>
      </c>
      <c r="C138" s="10" t="s">
        <v>365</v>
      </c>
      <c r="D138" s="10" t="s">
        <v>366</v>
      </c>
      <c r="E138" s="10" t="s">
        <v>477</v>
      </c>
      <c r="F138" s="10" t="s">
        <v>399</v>
      </c>
      <c r="G138" s="10" t="s">
        <v>492</v>
      </c>
      <c r="H138" s="14" t="s">
        <v>29</v>
      </c>
      <c r="I138" s="10" t="s">
        <v>273</v>
      </c>
      <c r="J138" s="10" t="s">
        <v>42</v>
      </c>
      <c r="K138" s="10" t="s">
        <v>42</v>
      </c>
      <c r="L138" s="13" t="s">
        <v>493</v>
      </c>
      <c r="M138" s="10">
        <v>18.21496</v>
      </c>
      <c r="N138" s="10">
        <v>301</v>
      </c>
      <c r="O138" s="10">
        <v>625</v>
      </c>
      <c r="P138" s="13" t="s">
        <v>494</v>
      </c>
    </row>
    <row r="139" s="16" customFormat="true" ht="62" customHeight="true" spans="1:16">
      <c r="A139" s="10">
        <v>120</v>
      </c>
      <c r="B139" s="10" t="s">
        <v>495</v>
      </c>
      <c r="C139" s="10" t="s">
        <v>365</v>
      </c>
      <c r="D139" s="10" t="s">
        <v>366</v>
      </c>
      <c r="E139" s="10" t="s">
        <v>477</v>
      </c>
      <c r="F139" s="10" t="s">
        <v>399</v>
      </c>
      <c r="G139" s="10" t="s">
        <v>415</v>
      </c>
      <c r="H139" s="14" t="s">
        <v>29</v>
      </c>
      <c r="I139" s="10" t="s">
        <v>273</v>
      </c>
      <c r="J139" s="10" t="s">
        <v>42</v>
      </c>
      <c r="K139" s="10" t="s">
        <v>42</v>
      </c>
      <c r="L139" s="13" t="s">
        <v>496</v>
      </c>
      <c r="M139" s="10">
        <v>27.6308</v>
      </c>
      <c r="N139" s="10">
        <v>477</v>
      </c>
      <c r="O139" s="10">
        <v>1345</v>
      </c>
      <c r="P139" s="13" t="s">
        <v>497</v>
      </c>
    </row>
    <row r="140" s="16" customFormat="true" ht="64" customHeight="true" spans="1:16">
      <c r="A140" s="10">
        <v>121</v>
      </c>
      <c r="B140" s="10" t="s">
        <v>498</v>
      </c>
      <c r="C140" s="10" t="s">
        <v>365</v>
      </c>
      <c r="D140" s="10" t="s">
        <v>366</v>
      </c>
      <c r="E140" s="10" t="s">
        <v>477</v>
      </c>
      <c r="F140" s="10" t="s">
        <v>399</v>
      </c>
      <c r="G140" s="10" t="s">
        <v>415</v>
      </c>
      <c r="H140" s="10" t="s">
        <v>120</v>
      </c>
      <c r="I140" s="10" t="s">
        <v>273</v>
      </c>
      <c r="J140" s="10" t="s">
        <v>42</v>
      </c>
      <c r="K140" s="10" t="s">
        <v>42</v>
      </c>
      <c r="L140" s="13" t="s">
        <v>499</v>
      </c>
      <c r="M140" s="10">
        <v>110</v>
      </c>
      <c r="N140" s="10">
        <v>80</v>
      </c>
      <c r="O140" s="10">
        <v>170</v>
      </c>
      <c r="P140" s="13" t="s">
        <v>500</v>
      </c>
    </row>
    <row r="141" s="16" customFormat="true" ht="64" customHeight="true" spans="1:16">
      <c r="A141" s="10">
        <v>122</v>
      </c>
      <c r="B141" s="10" t="s">
        <v>501</v>
      </c>
      <c r="C141" s="10" t="s">
        <v>365</v>
      </c>
      <c r="D141" s="10" t="s">
        <v>366</v>
      </c>
      <c r="E141" s="10" t="s">
        <v>477</v>
      </c>
      <c r="F141" s="10" t="s">
        <v>399</v>
      </c>
      <c r="G141" s="10" t="s">
        <v>502</v>
      </c>
      <c r="H141" s="14" t="s">
        <v>29</v>
      </c>
      <c r="I141" s="10" t="s">
        <v>273</v>
      </c>
      <c r="J141" s="10" t="s">
        <v>42</v>
      </c>
      <c r="K141" s="10" t="s">
        <v>42</v>
      </c>
      <c r="L141" s="13" t="s">
        <v>503</v>
      </c>
      <c r="M141" s="10">
        <v>36.723246</v>
      </c>
      <c r="N141" s="10">
        <v>69</v>
      </c>
      <c r="O141" s="10">
        <v>204</v>
      </c>
      <c r="P141" s="13" t="s">
        <v>504</v>
      </c>
    </row>
    <row r="142" s="16" customFormat="true" ht="61" customHeight="true" spans="1:16">
      <c r="A142" s="10">
        <v>123</v>
      </c>
      <c r="B142" s="10" t="s">
        <v>505</v>
      </c>
      <c r="C142" s="10" t="s">
        <v>365</v>
      </c>
      <c r="D142" s="10" t="s">
        <v>366</v>
      </c>
      <c r="E142" s="10" t="s">
        <v>477</v>
      </c>
      <c r="F142" s="10" t="s">
        <v>399</v>
      </c>
      <c r="G142" s="10" t="s">
        <v>97</v>
      </c>
      <c r="H142" s="10" t="s">
        <v>29</v>
      </c>
      <c r="I142" s="10" t="s">
        <v>273</v>
      </c>
      <c r="J142" s="10" t="s">
        <v>28</v>
      </c>
      <c r="K142" s="10" t="s">
        <v>28</v>
      </c>
      <c r="L142" s="13" t="s">
        <v>506</v>
      </c>
      <c r="M142" s="10">
        <v>80</v>
      </c>
      <c r="N142" s="10">
        <v>103</v>
      </c>
      <c r="O142" s="10">
        <v>186</v>
      </c>
      <c r="P142" s="13" t="s">
        <v>507</v>
      </c>
    </row>
    <row r="143" s="16" customFormat="true" ht="61" customHeight="true" spans="1:16">
      <c r="A143" s="10">
        <v>124</v>
      </c>
      <c r="B143" s="10" t="s">
        <v>508</v>
      </c>
      <c r="C143" s="10" t="s">
        <v>365</v>
      </c>
      <c r="D143" s="10" t="s">
        <v>366</v>
      </c>
      <c r="E143" s="10" t="s">
        <v>477</v>
      </c>
      <c r="F143" s="10" t="s">
        <v>27</v>
      </c>
      <c r="G143" s="10" t="s">
        <v>449</v>
      </c>
      <c r="H143" s="10" t="s">
        <v>29</v>
      </c>
      <c r="I143" s="10" t="s">
        <v>273</v>
      </c>
      <c r="J143" s="10" t="s">
        <v>28</v>
      </c>
      <c r="K143" s="10" t="s">
        <v>28</v>
      </c>
      <c r="L143" s="13" t="s">
        <v>509</v>
      </c>
      <c r="M143" s="10">
        <v>98</v>
      </c>
      <c r="N143" s="10">
        <v>129</v>
      </c>
      <c r="O143" s="10">
        <v>409</v>
      </c>
      <c r="P143" s="13" t="s">
        <v>510</v>
      </c>
    </row>
    <row r="144" s="16" customFormat="true" ht="117" customHeight="true" spans="1:16">
      <c r="A144" s="10">
        <v>125</v>
      </c>
      <c r="B144" s="10" t="s">
        <v>511</v>
      </c>
      <c r="C144" s="10" t="s">
        <v>365</v>
      </c>
      <c r="D144" s="10" t="s">
        <v>366</v>
      </c>
      <c r="E144" s="10" t="s">
        <v>477</v>
      </c>
      <c r="F144" s="10" t="s">
        <v>27</v>
      </c>
      <c r="G144" s="10" t="s">
        <v>512</v>
      </c>
      <c r="H144" s="10" t="s">
        <v>29</v>
      </c>
      <c r="I144" s="10" t="s">
        <v>273</v>
      </c>
      <c r="J144" s="10" t="s">
        <v>28</v>
      </c>
      <c r="K144" s="10" t="s">
        <v>28</v>
      </c>
      <c r="L144" s="13" t="s">
        <v>513</v>
      </c>
      <c r="M144" s="10">
        <v>87.4</v>
      </c>
      <c r="N144" s="10">
        <v>468</v>
      </c>
      <c r="O144" s="10">
        <v>1382</v>
      </c>
      <c r="P144" s="13" t="s">
        <v>514</v>
      </c>
    </row>
    <row r="145" s="16" customFormat="true" ht="78" customHeight="true" spans="1:16">
      <c r="A145" s="10">
        <v>126</v>
      </c>
      <c r="B145" s="10" t="s">
        <v>515</v>
      </c>
      <c r="C145" s="10" t="s">
        <v>365</v>
      </c>
      <c r="D145" s="10" t="s">
        <v>366</v>
      </c>
      <c r="E145" s="10" t="s">
        <v>477</v>
      </c>
      <c r="F145" s="10" t="s">
        <v>399</v>
      </c>
      <c r="G145" s="10" t="s">
        <v>339</v>
      </c>
      <c r="H145" s="10" t="s">
        <v>29</v>
      </c>
      <c r="I145" s="10" t="s">
        <v>273</v>
      </c>
      <c r="J145" s="10" t="s">
        <v>28</v>
      </c>
      <c r="K145" s="10" t="s">
        <v>28</v>
      </c>
      <c r="L145" s="13" t="s">
        <v>516</v>
      </c>
      <c r="M145" s="10">
        <v>179</v>
      </c>
      <c r="N145" s="10">
        <v>584</v>
      </c>
      <c r="O145" s="10">
        <v>1592</v>
      </c>
      <c r="P145" s="13" t="s">
        <v>517</v>
      </c>
    </row>
    <row r="146" s="16" customFormat="true" ht="57" customHeight="true" spans="1:16">
      <c r="A146" s="10">
        <v>127</v>
      </c>
      <c r="B146" s="10" t="s">
        <v>518</v>
      </c>
      <c r="C146" s="10" t="s">
        <v>365</v>
      </c>
      <c r="D146" s="10" t="s">
        <v>366</v>
      </c>
      <c r="E146" s="10" t="s">
        <v>477</v>
      </c>
      <c r="F146" s="10" t="s">
        <v>399</v>
      </c>
      <c r="G146" s="10" t="s">
        <v>519</v>
      </c>
      <c r="H146" s="10" t="s">
        <v>29</v>
      </c>
      <c r="I146" s="10" t="s">
        <v>273</v>
      </c>
      <c r="J146" s="10" t="s">
        <v>28</v>
      </c>
      <c r="K146" s="10" t="s">
        <v>28</v>
      </c>
      <c r="L146" s="13" t="s">
        <v>520</v>
      </c>
      <c r="M146" s="10">
        <v>39.745509</v>
      </c>
      <c r="N146" s="14">
        <v>200</v>
      </c>
      <c r="O146" s="10">
        <v>600</v>
      </c>
      <c r="P146" s="13" t="s">
        <v>521</v>
      </c>
    </row>
    <row r="147" s="16" customFormat="true" ht="81" customHeight="true" spans="1:16">
      <c r="A147" s="10">
        <v>128</v>
      </c>
      <c r="B147" s="10" t="s">
        <v>522</v>
      </c>
      <c r="C147" s="10" t="s">
        <v>365</v>
      </c>
      <c r="D147" s="10" t="s">
        <v>366</v>
      </c>
      <c r="E147" s="10" t="s">
        <v>477</v>
      </c>
      <c r="F147" s="10" t="s">
        <v>27</v>
      </c>
      <c r="G147" s="10" t="s">
        <v>523</v>
      </c>
      <c r="H147" s="10" t="s">
        <v>29</v>
      </c>
      <c r="I147" s="10" t="s">
        <v>273</v>
      </c>
      <c r="J147" s="10" t="s">
        <v>47</v>
      </c>
      <c r="K147" s="10" t="s">
        <v>47</v>
      </c>
      <c r="L147" s="13" t="s">
        <v>524</v>
      </c>
      <c r="M147" s="10">
        <v>78.4</v>
      </c>
      <c r="N147" s="14">
        <v>125</v>
      </c>
      <c r="O147" s="10">
        <v>288</v>
      </c>
      <c r="P147" s="13" t="s">
        <v>525</v>
      </c>
    </row>
    <row r="148" s="16" customFormat="true" ht="41" customHeight="true" spans="1:16">
      <c r="A148" s="24" t="s">
        <v>526</v>
      </c>
      <c r="B148" s="25"/>
      <c r="C148" s="25"/>
      <c r="D148" s="25"/>
      <c r="E148" s="25"/>
      <c r="F148" s="31"/>
      <c r="G148" s="10"/>
      <c r="H148" s="10"/>
      <c r="I148" s="10"/>
      <c r="J148" s="10"/>
      <c r="K148" s="10"/>
      <c r="L148" s="13"/>
      <c r="M148" s="41">
        <f>SUM(M149:M160)</f>
        <v>885.265376</v>
      </c>
      <c r="N148" s="41">
        <f>SUM(N149:N160)</f>
        <v>3183</v>
      </c>
      <c r="O148" s="41">
        <f>SUM(O149:O160)</f>
        <v>8908</v>
      </c>
      <c r="P148" s="13"/>
    </row>
    <row r="149" s="16" customFormat="true" ht="68" customHeight="true" spans="1:16">
      <c r="A149" s="10">
        <v>129</v>
      </c>
      <c r="B149" s="14" t="s">
        <v>527</v>
      </c>
      <c r="C149" s="10" t="s">
        <v>365</v>
      </c>
      <c r="D149" s="10" t="s">
        <v>366</v>
      </c>
      <c r="E149" s="10" t="s">
        <v>528</v>
      </c>
      <c r="F149" s="14" t="s">
        <v>27</v>
      </c>
      <c r="G149" s="14" t="s">
        <v>529</v>
      </c>
      <c r="H149" s="14" t="s">
        <v>29</v>
      </c>
      <c r="I149" s="14" t="s">
        <v>530</v>
      </c>
      <c r="J149" s="10" t="s">
        <v>38</v>
      </c>
      <c r="K149" s="10" t="s">
        <v>38</v>
      </c>
      <c r="L149" s="39" t="s">
        <v>531</v>
      </c>
      <c r="M149" s="14">
        <v>28</v>
      </c>
      <c r="N149" s="14">
        <v>58</v>
      </c>
      <c r="O149" s="14">
        <v>174</v>
      </c>
      <c r="P149" s="13" t="s">
        <v>532</v>
      </c>
    </row>
    <row r="150" s="16" customFormat="true" ht="57" customHeight="true" spans="1:16">
      <c r="A150" s="10">
        <v>130</v>
      </c>
      <c r="B150" s="14" t="s">
        <v>533</v>
      </c>
      <c r="C150" s="10" t="s">
        <v>365</v>
      </c>
      <c r="D150" s="10" t="s">
        <v>366</v>
      </c>
      <c r="E150" s="10" t="s">
        <v>528</v>
      </c>
      <c r="F150" s="14" t="s">
        <v>27</v>
      </c>
      <c r="G150" s="14" t="s">
        <v>529</v>
      </c>
      <c r="H150" s="14" t="s">
        <v>29</v>
      </c>
      <c r="I150" s="14" t="s">
        <v>312</v>
      </c>
      <c r="J150" s="10" t="s">
        <v>38</v>
      </c>
      <c r="K150" s="10" t="s">
        <v>38</v>
      </c>
      <c r="L150" s="39" t="s">
        <v>534</v>
      </c>
      <c r="M150" s="14">
        <v>38</v>
      </c>
      <c r="N150" s="14">
        <v>204</v>
      </c>
      <c r="O150" s="14">
        <v>553</v>
      </c>
      <c r="P150" s="39" t="s">
        <v>535</v>
      </c>
    </row>
    <row r="151" s="16" customFormat="true" ht="69" customHeight="true" spans="1:16">
      <c r="A151" s="10">
        <v>131</v>
      </c>
      <c r="B151" s="10" t="s">
        <v>536</v>
      </c>
      <c r="C151" s="10" t="s">
        <v>365</v>
      </c>
      <c r="D151" s="10" t="s">
        <v>366</v>
      </c>
      <c r="E151" s="10" t="s">
        <v>528</v>
      </c>
      <c r="F151" s="10" t="s">
        <v>75</v>
      </c>
      <c r="G151" s="10" t="s">
        <v>537</v>
      </c>
      <c r="H151" s="10" t="s">
        <v>29</v>
      </c>
      <c r="I151" s="10" t="s">
        <v>34</v>
      </c>
      <c r="J151" s="10" t="s">
        <v>34</v>
      </c>
      <c r="K151" s="10" t="s">
        <v>34</v>
      </c>
      <c r="L151" s="13" t="s">
        <v>538</v>
      </c>
      <c r="M151" s="10">
        <v>341</v>
      </c>
      <c r="N151" s="10">
        <v>318</v>
      </c>
      <c r="O151" s="10">
        <v>905</v>
      </c>
      <c r="P151" s="13" t="s">
        <v>539</v>
      </c>
    </row>
    <row r="152" s="16" customFormat="true" ht="62" customHeight="true" spans="1:16">
      <c r="A152" s="10">
        <v>132</v>
      </c>
      <c r="B152" s="14" t="s">
        <v>540</v>
      </c>
      <c r="C152" s="10" t="s">
        <v>365</v>
      </c>
      <c r="D152" s="10" t="s">
        <v>366</v>
      </c>
      <c r="E152" s="10" t="s">
        <v>528</v>
      </c>
      <c r="F152" s="14" t="s">
        <v>399</v>
      </c>
      <c r="G152" s="14" t="s">
        <v>541</v>
      </c>
      <c r="H152" s="10" t="s">
        <v>457</v>
      </c>
      <c r="I152" s="14" t="s">
        <v>312</v>
      </c>
      <c r="J152" s="14" t="s">
        <v>34</v>
      </c>
      <c r="K152" s="14" t="s">
        <v>34</v>
      </c>
      <c r="L152" s="39" t="s">
        <v>542</v>
      </c>
      <c r="M152" s="14">
        <v>30</v>
      </c>
      <c r="N152" s="14">
        <v>136</v>
      </c>
      <c r="O152" s="14">
        <v>363</v>
      </c>
      <c r="P152" s="39" t="s">
        <v>543</v>
      </c>
    </row>
    <row r="153" s="16" customFormat="true" ht="92" customHeight="true" spans="1:16">
      <c r="A153" s="10">
        <v>133</v>
      </c>
      <c r="B153" s="10" t="s">
        <v>544</v>
      </c>
      <c r="C153" s="10" t="s">
        <v>365</v>
      </c>
      <c r="D153" s="10" t="s">
        <v>366</v>
      </c>
      <c r="E153" s="10" t="s">
        <v>528</v>
      </c>
      <c r="F153" s="14" t="s">
        <v>27</v>
      </c>
      <c r="G153" s="14" t="s">
        <v>537</v>
      </c>
      <c r="H153" s="14" t="s">
        <v>457</v>
      </c>
      <c r="I153" s="14" t="s">
        <v>34</v>
      </c>
      <c r="J153" s="14" t="s">
        <v>34</v>
      </c>
      <c r="K153" s="14" t="s">
        <v>34</v>
      </c>
      <c r="L153" s="39" t="s">
        <v>545</v>
      </c>
      <c r="M153" s="14">
        <v>230</v>
      </c>
      <c r="N153" s="14">
        <v>85</v>
      </c>
      <c r="O153" s="14">
        <v>341</v>
      </c>
      <c r="P153" s="39" t="s">
        <v>546</v>
      </c>
    </row>
    <row r="154" s="16" customFormat="true" ht="78" customHeight="true" spans="1:16">
      <c r="A154" s="10">
        <v>134</v>
      </c>
      <c r="B154" s="10" t="s">
        <v>547</v>
      </c>
      <c r="C154" s="10" t="s">
        <v>365</v>
      </c>
      <c r="D154" s="10" t="s">
        <v>366</v>
      </c>
      <c r="E154" s="10" t="s">
        <v>528</v>
      </c>
      <c r="F154" s="10" t="s">
        <v>75</v>
      </c>
      <c r="G154" s="10" t="s">
        <v>339</v>
      </c>
      <c r="H154" s="10" t="s">
        <v>29</v>
      </c>
      <c r="I154" s="10" t="s">
        <v>312</v>
      </c>
      <c r="J154" s="10" t="s">
        <v>28</v>
      </c>
      <c r="K154" s="10" t="s">
        <v>28</v>
      </c>
      <c r="L154" s="13" t="s">
        <v>548</v>
      </c>
      <c r="M154" s="71">
        <v>29.8</v>
      </c>
      <c r="N154" s="10">
        <v>584</v>
      </c>
      <c r="O154" s="10">
        <v>1592</v>
      </c>
      <c r="P154" s="13" t="s">
        <v>549</v>
      </c>
    </row>
    <row r="155" s="16" customFormat="true" ht="65" customHeight="true" spans="1:16">
      <c r="A155" s="10">
        <v>135</v>
      </c>
      <c r="B155" s="10" t="s">
        <v>550</v>
      </c>
      <c r="C155" s="10" t="s">
        <v>365</v>
      </c>
      <c r="D155" s="10" t="s">
        <v>366</v>
      </c>
      <c r="E155" s="10" t="s">
        <v>528</v>
      </c>
      <c r="F155" s="10" t="s">
        <v>27</v>
      </c>
      <c r="G155" s="10" t="s">
        <v>415</v>
      </c>
      <c r="H155" s="14" t="s">
        <v>29</v>
      </c>
      <c r="I155" s="10" t="s">
        <v>42</v>
      </c>
      <c r="J155" s="10" t="s">
        <v>42</v>
      </c>
      <c r="K155" s="10" t="s">
        <v>42</v>
      </c>
      <c r="L155" s="13" t="s">
        <v>551</v>
      </c>
      <c r="M155" s="10">
        <v>12.8</v>
      </c>
      <c r="N155" s="10">
        <v>477</v>
      </c>
      <c r="O155" s="10">
        <v>1345</v>
      </c>
      <c r="P155" s="13" t="s">
        <v>552</v>
      </c>
    </row>
    <row r="156" s="16" customFormat="true" ht="65" customHeight="true" spans="1:16">
      <c r="A156" s="10">
        <v>136</v>
      </c>
      <c r="B156" s="10" t="s">
        <v>553</v>
      </c>
      <c r="C156" s="10" t="s">
        <v>365</v>
      </c>
      <c r="D156" s="10" t="s">
        <v>366</v>
      </c>
      <c r="E156" s="10" t="s">
        <v>528</v>
      </c>
      <c r="F156" s="10" t="s">
        <v>27</v>
      </c>
      <c r="G156" s="10" t="s">
        <v>290</v>
      </c>
      <c r="H156" s="14" t="s">
        <v>29</v>
      </c>
      <c r="I156" s="10" t="s">
        <v>136</v>
      </c>
      <c r="J156" s="10" t="s">
        <v>136</v>
      </c>
      <c r="K156" s="10" t="s">
        <v>136</v>
      </c>
      <c r="L156" s="13" t="s">
        <v>554</v>
      </c>
      <c r="M156" s="10">
        <v>76.776449</v>
      </c>
      <c r="N156" s="10">
        <v>241</v>
      </c>
      <c r="O156" s="10">
        <v>605</v>
      </c>
      <c r="P156" s="13" t="s">
        <v>555</v>
      </c>
    </row>
    <row r="157" s="16" customFormat="true" ht="48" customHeight="true" spans="1:16">
      <c r="A157" s="10">
        <v>137</v>
      </c>
      <c r="B157" s="10" t="s">
        <v>556</v>
      </c>
      <c r="C157" s="10" t="s">
        <v>365</v>
      </c>
      <c r="D157" s="10" t="s">
        <v>366</v>
      </c>
      <c r="E157" s="10" t="s">
        <v>528</v>
      </c>
      <c r="F157" s="10" t="s">
        <v>399</v>
      </c>
      <c r="G157" s="10" t="s">
        <v>512</v>
      </c>
      <c r="H157" s="10" t="s">
        <v>29</v>
      </c>
      <c r="I157" s="10" t="s">
        <v>28</v>
      </c>
      <c r="J157" s="10" t="s">
        <v>28</v>
      </c>
      <c r="K157" s="10" t="s">
        <v>28</v>
      </c>
      <c r="L157" s="13" t="s">
        <v>557</v>
      </c>
      <c r="M157" s="10">
        <v>49.385727</v>
      </c>
      <c r="N157" s="10">
        <v>468</v>
      </c>
      <c r="O157" s="10">
        <v>1382</v>
      </c>
      <c r="P157" s="13" t="s">
        <v>558</v>
      </c>
    </row>
    <row r="158" s="16" customFormat="true" ht="48" customHeight="true" spans="1:16">
      <c r="A158" s="10">
        <v>138</v>
      </c>
      <c r="B158" s="10" t="s">
        <v>559</v>
      </c>
      <c r="C158" s="10" t="s">
        <v>365</v>
      </c>
      <c r="D158" s="10" t="s">
        <v>366</v>
      </c>
      <c r="E158" s="10" t="s">
        <v>528</v>
      </c>
      <c r="F158" s="10" t="s">
        <v>27</v>
      </c>
      <c r="G158" s="10" t="s">
        <v>335</v>
      </c>
      <c r="H158" s="10" t="s">
        <v>29</v>
      </c>
      <c r="I158" s="10" t="s">
        <v>28</v>
      </c>
      <c r="J158" s="10" t="s">
        <v>28</v>
      </c>
      <c r="K158" s="10" t="s">
        <v>28</v>
      </c>
      <c r="L158" s="13" t="s">
        <v>560</v>
      </c>
      <c r="M158" s="10">
        <v>29.5032</v>
      </c>
      <c r="N158" s="71">
        <v>406</v>
      </c>
      <c r="O158" s="71">
        <v>1128</v>
      </c>
      <c r="P158" s="13" t="s">
        <v>558</v>
      </c>
    </row>
    <row r="159" s="16" customFormat="true" ht="48" customHeight="true" spans="1:16">
      <c r="A159" s="10">
        <v>139</v>
      </c>
      <c r="B159" s="10" t="s">
        <v>561</v>
      </c>
      <c r="C159" s="10" t="s">
        <v>365</v>
      </c>
      <c r="D159" s="10" t="s">
        <v>366</v>
      </c>
      <c r="E159" s="10" t="s">
        <v>528</v>
      </c>
      <c r="F159" s="10" t="s">
        <v>27</v>
      </c>
      <c r="G159" s="10" t="s">
        <v>28</v>
      </c>
      <c r="H159" s="10" t="s">
        <v>29</v>
      </c>
      <c r="I159" s="10" t="s">
        <v>30</v>
      </c>
      <c r="J159" s="10" t="s">
        <v>28</v>
      </c>
      <c r="K159" s="10" t="s">
        <v>28</v>
      </c>
      <c r="L159" s="13" t="s">
        <v>562</v>
      </c>
      <c r="M159" s="10">
        <v>10</v>
      </c>
      <c r="N159" s="72">
        <v>6</v>
      </c>
      <c r="O159" s="72">
        <v>20</v>
      </c>
      <c r="P159" s="73" t="s">
        <v>563</v>
      </c>
    </row>
    <row r="160" s="16" customFormat="true" ht="48" customHeight="true" spans="1:16">
      <c r="A160" s="10">
        <v>140</v>
      </c>
      <c r="B160" s="10" t="s">
        <v>564</v>
      </c>
      <c r="C160" s="10" t="s">
        <v>365</v>
      </c>
      <c r="D160" s="10" t="s">
        <v>366</v>
      </c>
      <c r="E160" s="10" t="s">
        <v>528</v>
      </c>
      <c r="F160" s="10" t="s">
        <v>27</v>
      </c>
      <c r="G160" s="10" t="s">
        <v>42</v>
      </c>
      <c r="H160" s="10" t="s">
        <v>29</v>
      </c>
      <c r="I160" s="10" t="s">
        <v>30</v>
      </c>
      <c r="J160" s="10" t="s">
        <v>42</v>
      </c>
      <c r="K160" s="10" t="s">
        <v>42</v>
      </c>
      <c r="L160" s="13" t="s">
        <v>562</v>
      </c>
      <c r="M160" s="10">
        <v>10</v>
      </c>
      <c r="N160" s="74">
        <v>200</v>
      </c>
      <c r="O160" s="74">
        <v>500</v>
      </c>
      <c r="P160" s="73" t="s">
        <v>563</v>
      </c>
    </row>
    <row r="161" s="16" customFormat="true" ht="32" customHeight="true" spans="1:16">
      <c r="A161" s="24" t="s">
        <v>565</v>
      </c>
      <c r="B161" s="25"/>
      <c r="C161" s="25"/>
      <c r="D161" s="25"/>
      <c r="E161" s="25"/>
      <c r="F161" s="31"/>
      <c r="G161" s="10"/>
      <c r="H161" s="10"/>
      <c r="I161" s="10"/>
      <c r="J161" s="10"/>
      <c r="K161" s="10"/>
      <c r="L161" s="13"/>
      <c r="M161" s="41">
        <f>SUM(M162:M165)</f>
        <v>700</v>
      </c>
      <c r="N161" s="41">
        <f>SUM(N162:N165)</f>
        <v>716</v>
      </c>
      <c r="O161" s="41">
        <f>SUM(O162:O165)</f>
        <v>1826</v>
      </c>
      <c r="P161" s="13"/>
    </row>
    <row r="162" s="16" customFormat="true" ht="55" customHeight="true" spans="1:16">
      <c r="A162" s="10">
        <v>141</v>
      </c>
      <c r="B162" s="10" t="s">
        <v>566</v>
      </c>
      <c r="C162" s="10" t="s">
        <v>365</v>
      </c>
      <c r="D162" s="10" t="s">
        <v>567</v>
      </c>
      <c r="E162" s="10" t="s">
        <v>568</v>
      </c>
      <c r="F162" s="33" t="s">
        <v>27</v>
      </c>
      <c r="G162" s="33" t="s">
        <v>136</v>
      </c>
      <c r="H162" s="14" t="s">
        <v>29</v>
      </c>
      <c r="I162" s="10" t="s">
        <v>30</v>
      </c>
      <c r="J162" s="33" t="s">
        <v>136</v>
      </c>
      <c r="K162" s="33" t="s">
        <v>136</v>
      </c>
      <c r="L162" s="39" t="s">
        <v>569</v>
      </c>
      <c r="M162" s="14">
        <v>100</v>
      </c>
      <c r="N162" s="14">
        <v>101</v>
      </c>
      <c r="O162" s="14">
        <v>243</v>
      </c>
      <c r="P162" s="39" t="s">
        <v>570</v>
      </c>
    </row>
    <row r="163" s="16" customFormat="true" ht="53" customHeight="true" spans="1:16">
      <c r="A163" s="10">
        <v>142</v>
      </c>
      <c r="B163" s="10" t="s">
        <v>571</v>
      </c>
      <c r="C163" s="10" t="s">
        <v>365</v>
      </c>
      <c r="D163" s="10" t="s">
        <v>567</v>
      </c>
      <c r="E163" s="10" t="s">
        <v>568</v>
      </c>
      <c r="F163" s="33" t="s">
        <v>27</v>
      </c>
      <c r="G163" s="33" t="s">
        <v>28</v>
      </c>
      <c r="H163" s="14" t="s">
        <v>29</v>
      </c>
      <c r="I163" s="10" t="s">
        <v>30</v>
      </c>
      <c r="J163" s="33" t="s">
        <v>28</v>
      </c>
      <c r="K163" s="33" t="s">
        <v>28</v>
      </c>
      <c r="L163" s="39" t="s">
        <v>572</v>
      </c>
      <c r="M163" s="14">
        <v>200</v>
      </c>
      <c r="N163" s="14">
        <v>193</v>
      </c>
      <c r="O163" s="14">
        <v>572</v>
      </c>
      <c r="P163" s="39" t="s">
        <v>570</v>
      </c>
    </row>
    <row r="164" s="16" customFormat="true" ht="56" customHeight="true" spans="1:16">
      <c r="A164" s="10">
        <v>143</v>
      </c>
      <c r="B164" s="10" t="s">
        <v>573</v>
      </c>
      <c r="C164" s="10" t="s">
        <v>365</v>
      </c>
      <c r="D164" s="10" t="s">
        <v>567</v>
      </c>
      <c r="E164" s="10" t="s">
        <v>568</v>
      </c>
      <c r="F164" s="33" t="s">
        <v>27</v>
      </c>
      <c r="G164" s="10" t="s">
        <v>38</v>
      </c>
      <c r="H164" s="14" t="s">
        <v>29</v>
      </c>
      <c r="I164" s="10" t="s">
        <v>30</v>
      </c>
      <c r="J164" s="10" t="s">
        <v>38</v>
      </c>
      <c r="K164" s="10" t="s">
        <v>38</v>
      </c>
      <c r="L164" s="39" t="s">
        <v>572</v>
      </c>
      <c r="M164" s="10">
        <v>200</v>
      </c>
      <c r="N164" s="10">
        <v>197</v>
      </c>
      <c r="O164" s="10">
        <v>556</v>
      </c>
      <c r="P164" s="39" t="s">
        <v>570</v>
      </c>
    </row>
    <row r="165" s="16" customFormat="true" ht="60" customHeight="true" spans="1:16">
      <c r="A165" s="10">
        <v>144</v>
      </c>
      <c r="B165" s="10" t="s">
        <v>574</v>
      </c>
      <c r="C165" s="10" t="s">
        <v>365</v>
      </c>
      <c r="D165" s="10" t="s">
        <v>567</v>
      </c>
      <c r="E165" s="10" t="s">
        <v>568</v>
      </c>
      <c r="F165" s="33" t="s">
        <v>27</v>
      </c>
      <c r="G165" s="10" t="s">
        <v>42</v>
      </c>
      <c r="H165" s="14" t="s">
        <v>29</v>
      </c>
      <c r="I165" s="10" t="s">
        <v>30</v>
      </c>
      <c r="J165" s="10" t="s">
        <v>42</v>
      </c>
      <c r="K165" s="10" t="s">
        <v>42</v>
      </c>
      <c r="L165" s="39" t="s">
        <v>572</v>
      </c>
      <c r="M165" s="10">
        <v>200</v>
      </c>
      <c r="N165" s="10">
        <v>225</v>
      </c>
      <c r="O165" s="10">
        <v>455</v>
      </c>
      <c r="P165" s="39" t="s">
        <v>570</v>
      </c>
    </row>
    <row r="166" s="18" customFormat="true" ht="30" customHeight="true" spans="1:16">
      <c r="A166" s="24" t="s">
        <v>575</v>
      </c>
      <c r="B166" s="25"/>
      <c r="C166" s="25"/>
      <c r="D166" s="25"/>
      <c r="E166" s="25"/>
      <c r="F166" s="31"/>
      <c r="G166" s="41"/>
      <c r="H166" s="69"/>
      <c r="I166" s="41"/>
      <c r="J166" s="41"/>
      <c r="K166" s="41"/>
      <c r="L166" s="70"/>
      <c r="M166" s="41">
        <v>172.2</v>
      </c>
      <c r="N166" s="41">
        <v>510</v>
      </c>
      <c r="O166" s="41">
        <v>520</v>
      </c>
      <c r="P166" s="70"/>
    </row>
    <row r="167" s="16" customFormat="true" ht="60" customHeight="true" spans="1:16">
      <c r="A167" s="10">
        <v>145</v>
      </c>
      <c r="B167" s="10" t="s">
        <v>576</v>
      </c>
      <c r="C167" s="10" t="s">
        <v>577</v>
      </c>
      <c r="D167" s="10" t="s">
        <v>578</v>
      </c>
      <c r="E167" s="10" t="s">
        <v>579</v>
      </c>
      <c r="F167" s="10" t="s">
        <v>27</v>
      </c>
      <c r="G167" s="10" t="s">
        <v>110</v>
      </c>
      <c r="H167" s="10" t="s">
        <v>29</v>
      </c>
      <c r="I167" s="10" t="s">
        <v>30</v>
      </c>
      <c r="J167" s="10" t="s">
        <v>30</v>
      </c>
      <c r="K167" s="10" t="s">
        <v>30</v>
      </c>
      <c r="L167" s="13" t="s">
        <v>580</v>
      </c>
      <c r="M167" s="10">
        <v>172.2</v>
      </c>
      <c r="N167" s="10">
        <v>510</v>
      </c>
      <c r="O167" s="10">
        <v>520</v>
      </c>
      <c r="P167" s="13" t="s">
        <v>581</v>
      </c>
    </row>
    <row r="168" s="18" customFormat="true" ht="36" customHeight="true" spans="1:16">
      <c r="A168" s="24" t="s">
        <v>582</v>
      </c>
      <c r="B168" s="25"/>
      <c r="C168" s="25"/>
      <c r="D168" s="25"/>
      <c r="E168" s="25"/>
      <c r="F168" s="31"/>
      <c r="G168" s="41"/>
      <c r="H168" s="41"/>
      <c r="I168" s="41"/>
      <c r="J168" s="41"/>
      <c r="K168" s="41"/>
      <c r="L168" s="50"/>
      <c r="M168" s="41">
        <f>SUM(M169:M171)</f>
        <v>344.958</v>
      </c>
      <c r="N168" s="41">
        <f>SUM(N169:N171)</f>
        <v>1536</v>
      </c>
      <c r="O168" s="41">
        <f>SUM(O169:O171)</f>
        <v>2116</v>
      </c>
      <c r="P168" s="50"/>
    </row>
    <row r="169" s="16" customFormat="true" ht="60" customHeight="true" spans="1:16">
      <c r="A169" s="10">
        <v>146</v>
      </c>
      <c r="B169" s="10" t="s">
        <v>583</v>
      </c>
      <c r="C169" s="10" t="s">
        <v>584</v>
      </c>
      <c r="D169" s="10" t="s">
        <v>585</v>
      </c>
      <c r="E169" s="10" t="s">
        <v>586</v>
      </c>
      <c r="F169" s="10" t="s">
        <v>27</v>
      </c>
      <c r="G169" s="10" t="s">
        <v>110</v>
      </c>
      <c r="H169" s="10" t="s">
        <v>29</v>
      </c>
      <c r="I169" s="10" t="s">
        <v>587</v>
      </c>
      <c r="J169" s="10" t="s">
        <v>587</v>
      </c>
      <c r="K169" s="10" t="s">
        <v>587</v>
      </c>
      <c r="L169" s="13" t="s">
        <v>588</v>
      </c>
      <c r="M169" s="10">
        <v>125.958</v>
      </c>
      <c r="N169" s="10">
        <v>1050</v>
      </c>
      <c r="O169" s="10">
        <v>1050</v>
      </c>
      <c r="P169" s="13" t="s">
        <v>589</v>
      </c>
    </row>
    <row r="170" s="16" customFormat="true" ht="51" customHeight="true" spans="1:16">
      <c r="A170" s="10">
        <v>147</v>
      </c>
      <c r="B170" s="10" t="s">
        <v>590</v>
      </c>
      <c r="C170" s="10" t="s">
        <v>584</v>
      </c>
      <c r="D170" s="10" t="s">
        <v>585</v>
      </c>
      <c r="E170" s="10" t="s">
        <v>586</v>
      </c>
      <c r="F170" s="10" t="s">
        <v>27</v>
      </c>
      <c r="G170" s="10" t="s">
        <v>110</v>
      </c>
      <c r="H170" s="10" t="s">
        <v>29</v>
      </c>
      <c r="I170" s="10" t="s">
        <v>30</v>
      </c>
      <c r="J170" s="10" t="s">
        <v>30</v>
      </c>
      <c r="K170" s="10" t="s">
        <v>30</v>
      </c>
      <c r="L170" s="13" t="s">
        <v>591</v>
      </c>
      <c r="M170" s="10">
        <v>35</v>
      </c>
      <c r="N170" s="10">
        <v>100</v>
      </c>
      <c r="O170" s="10">
        <v>100</v>
      </c>
      <c r="P170" s="13" t="s">
        <v>589</v>
      </c>
    </row>
    <row r="171" s="16" customFormat="true" ht="57" customHeight="true" spans="1:18">
      <c r="A171" s="10">
        <v>148</v>
      </c>
      <c r="B171" s="10" t="s">
        <v>592</v>
      </c>
      <c r="C171" s="10" t="s">
        <v>584</v>
      </c>
      <c r="D171" s="10" t="s">
        <v>585</v>
      </c>
      <c r="E171" s="10" t="s">
        <v>586</v>
      </c>
      <c r="F171" s="10" t="s">
        <v>27</v>
      </c>
      <c r="G171" s="10" t="s">
        <v>110</v>
      </c>
      <c r="H171" s="10" t="s">
        <v>29</v>
      </c>
      <c r="I171" s="10" t="s">
        <v>30</v>
      </c>
      <c r="J171" s="10" t="s">
        <v>30</v>
      </c>
      <c r="K171" s="10" t="s">
        <v>30</v>
      </c>
      <c r="L171" s="13" t="s">
        <v>593</v>
      </c>
      <c r="M171" s="10">
        <v>184</v>
      </c>
      <c r="N171" s="10">
        <v>386</v>
      </c>
      <c r="O171" s="10">
        <v>966</v>
      </c>
      <c r="P171" s="13" t="s">
        <v>594</v>
      </c>
      <c r="Q171" s="75"/>
      <c r="R171" s="75"/>
    </row>
    <row r="172" s="15" customFormat="true" spans="1:16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20"/>
      <c r="M172" s="19"/>
      <c r="N172" s="19"/>
      <c r="O172" s="19"/>
      <c r="P172" s="21"/>
    </row>
  </sheetData>
  <autoFilter ref="A5:R171">
    <extLst/>
  </autoFilter>
  <mergeCells count="36">
    <mergeCell ref="A1:P1"/>
    <mergeCell ref="A2:P2"/>
    <mergeCell ref="A3:P3"/>
    <mergeCell ref="N4:O4"/>
    <mergeCell ref="A6:F6"/>
    <mergeCell ref="A7:F7"/>
    <mergeCell ref="A8:F8"/>
    <mergeCell ref="A33:F33"/>
    <mergeCell ref="A47:F47"/>
    <mergeCell ref="A56:F56"/>
    <mergeCell ref="A64:F64"/>
    <mergeCell ref="A67:F67"/>
    <mergeCell ref="A73:F73"/>
    <mergeCell ref="A87:F87"/>
    <mergeCell ref="A90:F90"/>
    <mergeCell ref="A100:F100"/>
    <mergeCell ref="A101:F101"/>
    <mergeCell ref="A133:F133"/>
    <mergeCell ref="A148:F148"/>
    <mergeCell ref="A161:F161"/>
    <mergeCell ref="A166:F166"/>
    <mergeCell ref="A168:F16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</mergeCells>
  <printOptions horizontalCentered="true"/>
  <pageMargins left="0.590277777777778" right="0.590277777777778" top="0.590277777777778" bottom="0.590277777777778" header="0.298611111111111" footer="0.298611111111111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8"/>
  <sheetViews>
    <sheetView workbookViewId="0">
      <selection activeCell="E18" sqref="E18"/>
    </sheetView>
  </sheetViews>
  <sheetFormatPr defaultColWidth="9" defaultRowHeight="13.5" outlineLevelRow="7"/>
  <cols>
    <col min="1" max="1" width="7.25" customWidth="true"/>
    <col min="2" max="2" width="14.75" customWidth="true"/>
    <col min="12" max="12" width="26.75" customWidth="true"/>
    <col min="16" max="16" width="15.875" customWidth="true"/>
  </cols>
  <sheetData>
    <row r="1" ht="29" customHeight="true" spans="1:2">
      <c r="A1" s="1" t="s">
        <v>595</v>
      </c>
      <c r="B1" s="1"/>
    </row>
    <row r="2" ht="26.25" spans="1:16">
      <c r="A2" s="2" t="s">
        <v>596</v>
      </c>
      <c r="B2" s="2"/>
      <c r="C2" s="2"/>
      <c r="D2" s="2"/>
      <c r="E2" s="2"/>
      <c r="F2" s="2"/>
      <c r="G2" s="2"/>
      <c r="H2" s="2"/>
      <c r="I2" s="2"/>
      <c r="J2" s="2"/>
      <c r="K2" s="2"/>
      <c r="L2" s="11"/>
      <c r="M2" s="2"/>
      <c r="N2" s="2"/>
      <c r="O2" s="2"/>
      <c r="P2" s="11"/>
    </row>
    <row r="3" ht="15.75" spans="1:1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2"/>
      <c r="M3" s="4"/>
      <c r="N3" s="4"/>
      <c r="O3" s="4"/>
      <c r="P3" s="12"/>
    </row>
    <row r="4" ht="16.5" spans="1:16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/>
      <c r="P4" s="5" t="s">
        <v>17</v>
      </c>
    </row>
    <row r="5" ht="16.5" spans="1:16">
      <c r="A5" s="5"/>
      <c r="B5" s="5"/>
      <c r="C5" s="5"/>
      <c r="D5" s="7"/>
      <c r="E5" s="7"/>
      <c r="F5" s="5"/>
      <c r="G5" s="5"/>
      <c r="H5" s="5"/>
      <c r="I5" s="5"/>
      <c r="J5" s="5"/>
      <c r="K5" s="5"/>
      <c r="L5" s="5"/>
      <c r="M5" s="5"/>
      <c r="N5" s="5" t="s">
        <v>18</v>
      </c>
      <c r="O5" s="5" t="s">
        <v>19</v>
      </c>
      <c r="P5" s="5"/>
    </row>
    <row r="6" ht="34" customHeight="true" spans="1:16">
      <c r="A6" s="8" t="s">
        <v>15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8">
        <f>SUM(M7:M8)</f>
        <v>606.59</v>
      </c>
      <c r="N6" s="8">
        <f>SUM(N7:N8)</f>
        <v>1972</v>
      </c>
      <c r="O6" s="8">
        <f>SUM(O7:O8)</f>
        <v>4947</v>
      </c>
      <c r="P6" s="9"/>
    </row>
    <row r="7" ht="83" customHeight="true" spans="1:16">
      <c r="A7" s="10">
        <v>1</v>
      </c>
      <c r="B7" s="10" t="s">
        <v>58</v>
      </c>
      <c r="C7" s="10" t="s">
        <v>24</v>
      </c>
      <c r="D7" s="10" t="s">
        <v>597</v>
      </c>
      <c r="E7" s="10" t="s">
        <v>598</v>
      </c>
      <c r="F7" s="10" t="s">
        <v>27</v>
      </c>
      <c r="G7" s="10" t="s">
        <v>59</v>
      </c>
      <c r="H7" s="10" t="s">
        <v>29</v>
      </c>
      <c r="I7" s="10" t="s">
        <v>30</v>
      </c>
      <c r="J7" s="10" t="s">
        <v>47</v>
      </c>
      <c r="K7" s="10" t="s">
        <v>47</v>
      </c>
      <c r="L7" s="13" t="s">
        <v>60</v>
      </c>
      <c r="M7" s="10">
        <v>486.59</v>
      </c>
      <c r="N7" s="14">
        <v>497</v>
      </c>
      <c r="O7" s="14">
        <v>889</v>
      </c>
      <c r="P7" s="13" t="s">
        <v>61</v>
      </c>
    </row>
    <row r="8" ht="181" customHeight="true" spans="1:16">
      <c r="A8" s="10">
        <v>2</v>
      </c>
      <c r="B8" s="10" t="s">
        <v>599</v>
      </c>
      <c r="C8" s="10" t="s">
        <v>24</v>
      </c>
      <c r="D8" s="10" t="s">
        <v>597</v>
      </c>
      <c r="E8" s="10" t="s">
        <v>204</v>
      </c>
      <c r="F8" s="10" t="s">
        <v>27</v>
      </c>
      <c r="G8" s="10" t="s">
        <v>600</v>
      </c>
      <c r="H8" s="10" t="s">
        <v>601</v>
      </c>
      <c r="I8" s="10" t="s">
        <v>206</v>
      </c>
      <c r="J8" s="10" t="s">
        <v>206</v>
      </c>
      <c r="K8" s="10" t="s">
        <v>206</v>
      </c>
      <c r="L8" s="13" t="s">
        <v>602</v>
      </c>
      <c r="M8" s="10">
        <v>120</v>
      </c>
      <c r="N8" s="10">
        <v>1475</v>
      </c>
      <c r="O8" s="10">
        <v>4058</v>
      </c>
      <c r="P8" s="13" t="s">
        <v>603</v>
      </c>
    </row>
  </sheetData>
  <mergeCells count="19">
    <mergeCell ref="A1:B1"/>
    <mergeCell ref="A2:P2"/>
    <mergeCell ref="A3:P3"/>
    <mergeCell ref="N4:O4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</mergeCells>
  <printOptions horizontalCentered="true"/>
  <pageMargins left="0.590277777777778" right="0.590277777777778" top="1" bottom="0.786805555555556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2023-03-24T19:39:00Z</dcterms:created>
  <dcterms:modified xsi:type="dcterms:W3CDTF">2024-09-23T08:57:33Z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14B095C6C9014779A1ABB92F409C27B7_13</vt:lpwstr>
  </property>
  <property fmtid="{D5CDD505-2E9C-101B-9397-08002B2CF9AE}" pid="3" name="KSOProductBuildVer">
    <vt:lpwstr>2052-11.8.2.10125</vt:lpwstr>
  </property>
</Properties>
</file>