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<sst xmlns="http://schemas.openxmlformats.org/spreadsheetml/2006/main" count="38" uniqueCount="33">
  <si>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附件27</t>
  </si>
  <si>
    <t>2025年11-12月公益性岗位人员岗位补贴申请表</t>
  </si>
  <si>
    <t>单位名称（盖章）：中阳县宁乡镇人民政府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</si>
  <si>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</si>
  <si>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</si>
  <si>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</si>
  <si>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</si>
  <si>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</si>
  <si>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</si>
  <si>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</si>
  <si>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</si>
  <si>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</si>
  <si>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</si>
  <si>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</si>
  <si>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</si>
  <si>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</si>
  <si>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</si>
  <si>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</si>
  <si>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</si>
  <si>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</si>
  <si>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</si>
  <si>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</si>
  <si>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</si>
  <si>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</si>
  <si>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</si>
  <si>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</si>
  <si>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</si>
  <si>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</si>
  <si>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党晶</t>
  </si>
  <si>
    <t>女</t>
  </si>
  <si>
    <t>***</t>
  </si>
  <si>
    <t>张洁</t>
  </si>
  <si>
    <t>许彦平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</si>
</sst>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30" customHeight="1" spans="1:20">
      <c r="A7" s="11">
        <v>1</v>
      </c>
      <c r="B7" s="11" t="s">
        <v>28</v>
      </c>
      <c r="C7" s="11" t="s">
        <v>29</v>
      </c>
      <c r="D7" s="11" t="s">
        <v>30</v>
      </c>
      <c r="E7" s="11">
        <v>2025.08</v>
      </c>
      <c r="F7" s="11">
        <f>1950*2</f>
        <v>3900</v>
      </c>
      <c r="G7" s="11">
        <f>335.84*2</f>
        <v>671.68</v>
      </c>
      <c r="H7" s="11">
        <f>12.59*2</f>
        <v>25.18</v>
      </c>
      <c r="I7" s="11">
        <f>83.96*2</f>
        <v>167.92</v>
      </c>
      <c r="J7" s="11">
        <f>2*2</f>
        <v>4</v>
      </c>
      <c r="K7" s="11">
        <f>SUM(G7:J7)</f>
        <v>868.78</v>
      </c>
      <c r="L7" s="11">
        <f t="shared" ref="L7:L12" si="0">F7-K7</f>
        <v>3031.22</v>
      </c>
      <c r="M7" s="11">
        <f>671.68*2</f>
        <v>1343.36</v>
      </c>
      <c r="N7" s="11">
        <f>29.39*2</f>
        <v>58.78</v>
      </c>
      <c r="O7" s="11">
        <f>9.66*2</f>
        <v>19.32</v>
      </c>
      <c r="P7" s="11">
        <f>272.87*2</f>
        <v>545.74</v>
      </c>
      <c r="Q7" s="11">
        <f>3*2</f>
        <v>6</v>
      </c>
      <c r="R7" s="11">
        <f t="shared" ref="R7:R12" si="1">SUM(M7:Q7)</f>
        <v>1973.2</v>
      </c>
      <c r="S7" s="11">
        <f t="shared" ref="S7:S12" si="2">F7+R7</f>
        <v>5873.2</v>
      </c>
      <c r="T7" s="11"/>
    </row>
    <row r="8" s="2" customFormat="1" ht="30" customHeight="1" spans="1:20">
      <c r="A8" s="11">
        <v>2</v>
      </c>
      <c r="B8" s="11" t="s">
        <v>31</v>
      </c>
      <c r="C8" s="11" t="s">
        <v>29</v>
      </c>
      <c r="D8" s="11" t="s">
        <v>30</v>
      </c>
      <c r="E8" s="11">
        <v>2025.08</v>
      </c>
      <c r="F8" s="11">
        <f>1950*2</f>
        <v>3900</v>
      </c>
      <c r="G8" s="11">
        <f>335.84*2</f>
        <v>671.68</v>
      </c>
      <c r="H8" s="11">
        <f>12.59*2</f>
        <v>25.18</v>
      </c>
      <c r="I8" s="11">
        <f>83.96*2</f>
        <v>167.92</v>
      </c>
      <c r="J8" s="11">
        <f>2*2</f>
        <v>4</v>
      </c>
      <c r="K8" s="11">
        <f>SUM(G8:J8)</f>
        <v>868.78</v>
      </c>
      <c r="L8" s="11">
        <f t="shared" si="0"/>
        <v>3031.22</v>
      </c>
      <c r="M8" s="11">
        <f>671.68*2</f>
        <v>1343.36</v>
      </c>
      <c r="N8" s="11">
        <f>29.39*2</f>
        <v>58.78</v>
      </c>
      <c r="O8" s="11">
        <f>9.66*2</f>
        <v>19.32</v>
      </c>
      <c r="P8" s="11">
        <f>272.87*2</f>
        <v>545.74</v>
      </c>
      <c r="Q8" s="11">
        <f>3*2</f>
        <v>6</v>
      </c>
      <c r="R8" s="11">
        <f t="shared" si="1"/>
        <v>1973.2</v>
      </c>
      <c r="S8" s="11">
        <f t="shared" si="2"/>
        <v>5873.2</v>
      </c>
      <c r="T8" s="11"/>
    </row>
    <row r="9" s="2" customFormat="1" ht="30" customHeight="1" spans="1:20">
      <c r="A9" s="11">
        <v>3</v>
      </c>
      <c r="B9" s="11" t="s">
        <v>32</v>
      </c>
      <c r="C9" s="11" t="s">
        <v>29</v>
      </c>
      <c r="D9" s="11" t="s">
        <v>30</v>
      </c>
      <c r="E9" s="11">
        <v>2025.12</v>
      </c>
      <c r="F9" s="11">
        <v>1950</v>
      </c>
      <c r="G9" s="11">
        <v>0</v>
      </c>
      <c r="H9" s="11">
        <v>0</v>
      </c>
      <c r="I9" s="11">
        <v>83.96</v>
      </c>
      <c r="J9" s="11">
        <v>2</v>
      </c>
      <c r="K9" s="11">
        <f>SUM(G9:J9)</f>
        <v>85.96</v>
      </c>
      <c r="L9" s="11">
        <f t="shared" si="0"/>
        <v>1864.04</v>
      </c>
      <c r="M9" s="11">
        <v>0</v>
      </c>
      <c r="N9" s="11">
        <v>0</v>
      </c>
      <c r="O9" s="11">
        <v>0</v>
      </c>
      <c r="P9" s="11">
        <v>272.87</v>
      </c>
      <c r="Q9" s="11">
        <v>3</v>
      </c>
      <c r="R9" s="11">
        <f t="shared" si="1"/>
        <v>275.87</v>
      </c>
      <c r="S9" s="11">
        <f t="shared" si="2"/>
        <v>2225.87</v>
      </c>
      <c r="T9" s="11"/>
    </row>
    <row r="10" s="2" customFormat="1" ht="30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>SUM(G10:J10)</f>
        <v>0</v>
      </c>
      <c r="L10" s="11">
        <f t="shared" si="0"/>
        <v>0</v>
      </c>
      <c r="M10" s="11"/>
      <c r="N10" s="11"/>
      <c r="O10" s="11"/>
      <c r="P10" s="11"/>
      <c r="Q10" s="11"/>
      <c r="R10" s="11">
        <f t="shared" si="1"/>
        <v>0</v>
      </c>
      <c r="S10" s="11">
        <f t="shared" si="2"/>
        <v>0</v>
      </c>
      <c r="T10" s="11"/>
    </row>
    <row r="11" s="2" customFormat="1" ht="30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f>SUM(G11:J11)</f>
        <v>0</v>
      </c>
      <c r="L11" s="11">
        <f t="shared" si="0"/>
        <v>0</v>
      </c>
      <c r="M11" s="11"/>
      <c r="N11" s="11"/>
      <c r="O11" s="11"/>
      <c r="P11" s="11"/>
      <c r="Q11" s="11"/>
      <c r="R11" s="11">
        <f t="shared" si="1"/>
        <v>0</v>
      </c>
      <c r="S11" s="11">
        <f t="shared" si="2"/>
        <v>0</v>
      </c>
      <c r="T11" s="11"/>
    </row>
    <row r="12" s="2" customFormat="1" ht="30" customHeight="1" spans="1:20">
      <c r="A12" s="9" t="s">
        <v>16</v>
      </c>
      <c r="B12" s="9"/>
      <c r="C12" s="9"/>
      <c r="D12" s="9"/>
      <c r="E12" s="9"/>
      <c r="F12" s="11">
        <f t="shared" ref="F12:K12" si="3">SUM(F7:F11)</f>
        <v>9750</v>
      </c>
      <c r="G12" s="11">
        <f t="shared" si="3"/>
        <v>1343.36</v>
      </c>
      <c r="H12" s="11">
        <f t="shared" si="3"/>
        <v>50.36</v>
      </c>
      <c r="I12" s="11">
        <f t="shared" si="3"/>
        <v>419.8</v>
      </c>
      <c r="J12" s="11">
        <f t="shared" si="3"/>
        <v>10</v>
      </c>
      <c r="K12" s="11">
        <f t="shared" si="3"/>
        <v>1823.52</v>
      </c>
      <c r="L12" s="11">
        <f t="shared" si="0"/>
        <v>7926.48</v>
      </c>
      <c r="M12" s="11">
        <f>SUM(M7:M11)</f>
        <v>2686.72</v>
      </c>
      <c r="N12" s="11">
        <f>SUM(N7:N11)</f>
        <v>117.56</v>
      </c>
      <c r="O12" s="11">
        <f>SUM(O7:O11)</f>
        <v>38.64</v>
      </c>
      <c r="P12" s="11">
        <f>SUM(P7:P11)</f>
        <v>1364.35</v>
      </c>
      <c r="Q12" s="11">
        <f>SUM(Q7:Q11)</f>
        <v>15</v>
      </c>
      <c r="R12" s="11">
        <f t="shared" si="1"/>
        <v>4222.27</v>
      </c>
      <c r="S12" s="11">
        <f t="shared" si="2"/>
        <v>13972.27</v>
      </c>
      <c r="T12" s="10"/>
    </row>
    <row r="13" s="1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19"/>
      <c r="Q16" s="2"/>
      <c r="T16" s="3"/>
    </row>
    <row r="17" s="1" customFormat="1" spans="16:20">
      <c r="P17" s="20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00694444444445" right="0.503472222222222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2023-05-14T03:15:00Z</dcterms:created>
  <dcterms:modified xsi:type="dcterms:W3CDTF">2025-12-10T07:31:01Z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2161A3C718F1490D9E6529A0109E5D26_13</vt:lpwstr>
  </property>
  <property fmtid="{D5CDD505-2E9C-101B-9397-08002B2CF9AE}" pid="4" name="CalculationRule">
    <vt:i4>0</vt:i4>
  </property>
</Properties>
</file>